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nec-fs-00\documentacion-electoral\MECANISMOS DE PARTICIPACION\CONSULTAS POPULARES\"/>
    </mc:Choice>
  </mc:AlternateContent>
  <bookViews>
    <workbookView xWindow="0" yWindow="0" windowWidth="24000" windowHeight="9630"/>
  </bookViews>
  <sheets>
    <sheet name="HISTÓRICO" sheetId="1" r:id="rId1"/>
  </sheets>
  <definedNames>
    <definedName name="_xlnm._FilterDatabase" localSheetId="0" hidden="1">HISTÓRICO!$A$1:$U$41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 r="U2" i="1" s="1"/>
  <c r="G2" i="1"/>
  <c r="J2" i="1" l="1"/>
  <c r="K2" i="1" s="1"/>
  <c r="M2" i="1"/>
  <c r="O2" i="1"/>
  <c r="I2" i="1"/>
  <c r="S2" i="1"/>
  <c r="H3" i="1"/>
  <c r="U3" i="1" s="1"/>
  <c r="G3" i="1"/>
  <c r="J3" i="1" l="1"/>
  <c r="K3" i="1" s="1"/>
  <c r="I3" i="1"/>
  <c r="O3" i="1"/>
  <c r="M3" i="1"/>
  <c r="S3" i="1"/>
  <c r="G40" i="1" l="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41" i="1"/>
  <c r="H4" i="1" l="1"/>
  <c r="U4" i="1" s="1"/>
  <c r="H5" i="1"/>
  <c r="U5" i="1" s="1"/>
  <c r="H6" i="1"/>
  <c r="O6" i="1" s="1"/>
  <c r="I4" i="1" l="1"/>
  <c r="M4" i="1"/>
  <c r="J4" i="1"/>
  <c r="K4" i="1" s="1"/>
  <c r="O4" i="1"/>
  <c r="S4" i="1"/>
  <c r="J5" i="1"/>
  <c r="K5" i="1" s="1"/>
  <c r="M5" i="1"/>
  <c r="O5" i="1"/>
  <c r="I5" i="1"/>
  <c r="S5" i="1"/>
  <c r="I6" i="1"/>
  <c r="J6" i="1"/>
  <c r="K6" i="1" s="1"/>
  <c r="S6" i="1"/>
  <c r="U6" i="1"/>
  <c r="M6" i="1"/>
  <c r="H7" i="1" l="1"/>
  <c r="I7" i="1" s="1"/>
  <c r="H8" i="1"/>
  <c r="I8" i="1" s="1"/>
  <c r="H21" i="1"/>
  <c r="I21" i="1" s="1"/>
  <c r="H19" i="1"/>
  <c r="I19" i="1" s="1"/>
  <c r="M7" i="1" l="1"/>
  <c r="S7" i="1"/>
  <c r="J7" i="1"/>
  <c r="K7" i="1" s="1"/>
  <c r="U7" i="1"/>
  <c r="O7" i="1"/>
  <c r="M8" i="1"/>
  <c r="U8" i="1"/>
  <c r="S8" i="1"/>
  <c r="O8" i="1"/>
  <c r="J8" i="1"/>
  <c r="K8" i="1" s="1"/>
  <c r="J21" i="1"/>
  <c r="K21" i="1" s="1"/>
  <c r="U21" i="1"/>
  <c r="S21" i="1"/>
  <c r="O21" i="1"/>
  <c r="M21" i="1"/>
  <c r="U19" i="1"/>
  <c r="S19" i="1"/>
  <c r="O19" i="1"/>
  <c r="M19" i="1"/>
  <c r="J19" i="1"/>
  <c r="K19" i="1" s="1"/>
  <c r="H9" i="1"/>
  <c r="H10" i="1"/>
  <c r="H11" i="1"/>
  <c r="H12" i="1"/>
  <c r="H13" i="1"/>
  <c r="H14" i="1"/>
  <c r="H15" i="1"/>
  <c r="H16" i="1"/>
  <c r="H17" i="1"/>
  <c r="H18" i="1"/>
  <c r="H20" i="1"/>
  <c r="H25" i="1"/>
  <c r="S25" i="1" s="1"/>
  <c r="H24" i="1"/>
  <c r="S24" i="1" s="1"/>
  <c r="H23" i="1"/>
  <c r="S23" i="1" s="1"/>
  <c r="H26" i="1"/>
  <c r="H28" i="1"/>
  <c r="I28" i="1" s="1"/>
  <c r="H27" i="1"/>
  <c r="M27" i="1" s="1"/>
  <c r="H29" i="1"/>
  <c r="I29" i="1" s="1"/>
  <c r="H30" i="1"/>
  <c r="H31" i="1"/>
  <c r="H32" i="1"/>
  <c r="H33" i="1"/>
  <c r="H34" i="1"/>
  <c r="H36" i="1"/>
  <c r="H35" i="1"/>
  <c r="H37" i="1"/>
  <c r="H38" i="1"/>
  <c r="H40" i="1"/>
  <c r="H39" i="1"/>
  <c r="H41" i="1"/>
  <c r="Q25" i="1" l="1"/>
  <c r="O25" i="1"/>
  <c r="M25" i="1"/>
  <c r="J25" i="1"/>
  <c r="K25" i="1" s="1"/>
  <c r="I25" i="1"/>
  <c r="M24" i="1"/>
  <c r="I24" i="1"/>
  <c r="J24" i="1"/>
  <c r="K24" i="1" s="1"/>
  <c r="Q24" i="1"/>
  <c r="O24" i="1"/>
  <c r="Q23" i="1"/>
  <c r="O23" i="1"/>
  <c r="M23" i="1"/>
  <c r="J23" i="1"/>
  <c r="K23" i="1" s="1"/>
  <c r="I23" i="1"/>
  <c r="U25" i="1"/>
  <c r="U24" i="1"/>
  <c r="U23" i="1"/>
  <c r="O28" i="1"/>
  <c r="M28" i="1"/>
  <c r="S28" i="1"/>
  <c r="J28" i="1"/>
  <c r="K28" i="1" s="1"/>
  <c r="U28" i="1"/>
  <c r="J27" i="1"/>
  <c r="K27" i="1" s="1"/>
  <c r="I27" i="1"/>
  <c r="O27" i="1"/>
  <c r="U27" i="1"/>
  <c r="S27" i="1"/>
  <c r="O29" i="1"/>
  <c r="M29" i="1"/>
  <c r="S29" i="1"/>
  <c r="J29" i="1"/>
  <c r="K29" i="1" s="1"/>
  <c r="U29" i="1"/>
  <c r="S33" i="1"/>
  <c r="I34" i="1"/>
  <c r="M36" i="1"/>
  <c r="I35" i="1"/>
  <c r="J37" i="1"/>
  <c r="K37" i="1" s="1"/>
  <c r="J38" i="1"/>
  <c r="K38" i="1" s="1"/>
  <c r="Q40" i="1"/>
  <c r="M41" i="1"/>
  <c r="J15" i="1"/>
  <c r="K15" i="1" s="1"/>
  <c r="I14" i="1"/>
  <c r="I13" i="1"/>
  <c r="J11" i="1"/>
  <c r="K11" i="1" s="1"/>
  <c r="I12" i="1"/>
  <c r="I17" i="1"/>
  <c r="I18" i="1"/>
  <c r="I16" i="1"/>
  <c r="I20" i="1"/>
  <c r="H22" i="1"/>
  <c r="J22" i="1" s="1"/>
  <c r="K22" i="1" s="1"/>
  <c r="J33" i="1" l="1"/>
  <c r="K33" i="1" s="1"/>
  <c r="M33" i="1"/>
  <c r="I33" i="1"/>
  <c r="O33" i="1"/>
  <c r="Q33" i="1"/>
  <c r="O34" i="1"/>
  <c r="S34" i="1"/>
  <c r="Q34" i="1"/>
  <c r="M34" i="1"/>
  <c r="J34" i="1"/>
  <c r="K34" i="1" s="1"/>
  <c r="I36" i="1"/>
  <c r="J36" i="1"/>
  <c r="K36" i="1" s="1"/>
  <c r="O36" i="1"/>
  <c r="Q36" i="1"/>
  <c r="S36" i="1"/>
  <c r="Q35" i="1"/>
  <c r="O35" i="1"/>
  <c r="S35" i="1"/>
  <c r="M35" i="1"/>
  <c r="J35" i="1"/>
  <c r="K35" i="1" s="1"/>
  <c r="S37" i="1"/>
  <c r="Q37" i="1"/>
  <c r="I37" i="1"/>
  <c r="O37" i="1"/>
  <c r="M37" i="1"/>
  <c r="Q38" i="1"/>
  <c r="O38" i="1"/>
  <c r="S38" i="1"/>
  <c r="M38" i="1"/>
  <c r="I38" i="1"/>
  <c r="I40" i="1"/>
  <c r="S40" i="1"/>
  <c r="J40" i="1"/>
  <c r="K40" i="1" s="1"/>
  <c r="M40" i="1"/>
  <c r="O40" i="1"/>
  <c r="Q41" i="1"/>
  <c r="J41" i="1"/>
  <c r="K41" i="1" s="1"/>
  <c r="I41" i="1"/>
  <c r="S41" i="1"/>
  <c r="O41" i="1"/>
  <c r="I15" i="1"/>
  <c r="U15" i="1"/>
  <c r="S15" i="1"/>
  <c r="O15" i="1"/>
  <c r="M15" i="1"/>
  <c r="M14" i="1"/>
  <c r="U14" i="1"/>
  <c r="S14" i="1"/>
  <c r="O14" i="1"/>
  <c r="J14" i="1"/>
  <c r="K14" i="1" s="1"/>
  <c r="U13" i="1"/>
  <c r="S13" i="1"/>
  <c r="O13" i="1"/>
  <c r="M13" i="1"/>
  <c r="J13" i="1"/>
  <c r="K13" i="1" s="1"/>
  <c r="U11" i="1"/>
  <c r="I11" i="1"/>
  <c r="S11" i="1"/>
  <c r="O11" i="1"/>
  <c r="M11" i="1"/>
  <c r="S12" i="1"/>
  <c r="U12" i="1"/>
  <c r="O12" i="1"/>
  <c r="M12" i="1"/>
  <c r="J12" i="1"/>
  <c r="K12" i="1" s="1"/>
  <c r="Q17" i="1"/>
  <c r="U17" i="1"/>
  <c r="O17" i="1"/>
  <c r="S17" i="1"/>
  <c r="M17" i="1"/>
  <c r="J17" i="1"/>
  <c r="K17" i="1" s="1"/>
  <c r="S18" i="1"/>
  <c r="M18" i="1"/>
  <c r="U18" i="1"/>
  <c r="O18" i="1"/>
  <c r="J18" i="1"/>
  <c r="K18" i="1" s="1"/>
  <c r="J16" i="1"/>
  <c r="K16" i="1" s="1"/>
  <c r="O16" i="1"/>
  <c r="U16" i="1"/>
  <c r="S16" i="1"/>
  <c r="M16" i="1"/>
  <c r="O20" i="1"/>
  <c r="S20" i="1"/>
  <c r="M20" i="1"/>
  <c r="J20" i="1"/>
  <c r="K20" i="1" s="1"/>
  <c r="U20" i="1"/>
  <c r="I22" i="1"/>
  <c r="U22" i="1"/>
  <c r="S22" i="1"/>
  <c r="O22" i="1"/>
  <c r="M22" i="1"/>
  <c r="S26" i="1"/>
  <c r="U10" i="1"/>
  <c r="I9" i="1"/>
  <c r="U30" i="1"/>
  <c r="J31" i="1"/>
  <c r="K31" i="1" s="1"/>
  <c r="U32" i="1"/>
  <c r="U31" i="1" l="1"/>
  <c r="U9" i="1"/>
  <c r="O10" i="1"/>
  <c r="I10" i="1"/>
  <c r="S10" i="1"/>
  <c r="J26" i="1"/>
  <c r="K26" i="1" s="1"/>
  <c r="O30" i="1"/>
  <c r="J30" i="1"/>
  <c r="K30" i="1" s="1"/>
  <c r="I30" i="1"/>
  <c r="S9" i="1"/>
  <c r="M9" i="1"/>
  <c r="O9" i="1"/>
  <c r="J9" i="1"/>
  <c r="K9" i="1" s="1"/>
  <c r="I32" i="1"/>
  <c r="O32" i="1"/>
  <c r="S32" i="1"/>
  <c r="J10" i="1"/>
  <c r="K10" i="1" s="1"/>
  <c r="M31" i="1"/>
  <c r="Q31" i="1"/>
  <c r="S30" i="1"/>
  <c r="I31" i="1"/>
  <c r="S31" i="1"/>
  <c r="M10" i="1"/>
  <c r="J32" i="1"/>
  <c r="K32" i="1" s="1"/>
  <c r="O31" i="1"/>
  <c r="M32" i="1"/>
  <c r="Q32" i="1"/>
  <c r="M30" i="1"/>
  <c r="I26" i="1"/>
  <c r="U26" i="1"/>
  <c r="M26" i="1"/>
  <c r="O26" i="1"/>
  <c r="M39" i="1" l="1"/>
  <c r="Q39" i="1"/>
  <c r="J39" i="1"/>
  <c r="K39" i="1" s="1"/>
  <c r="I39" i="1"/>
  <c r="O39" i="1"/>
  <c r="S39" i="1"/>
</calcChain>
</file>

<file path=xl/sharedStrings.xml><?xml version="1.0" encoding="utf-8"?>
<sst xmlns="http://schemas.openxmlformats.org/spreadsheetml/2006/main" count="209" uniqueCount="95">
  <si>
    <t>FECHA</t>
  </si>
  <si>
    <t>TIPO DE MECANIMOS</t>
  </si>
  <si>
    <t>CONSULTA POLULAR</t>
  </si>
  <si>
    <t>DESCRIPCIÓN</t>
  </si>
  <si>
    <t>No.</t>
  </si>
  <si>
    <t>Consulta del Área Metropolitana del Sol</t>
  </si>
  <si>
    <t>POTENCIAL ELECTORAL</t>
  </si>
  <si>
    <t>VOTACION</t>
  </si>
  <si>
    <t>POR EL SI</t>
  </si>
  <si>
    <t>POR EL NO</t>
  </si>
  <si>
    <t>NULOS</t>
  </si>
  <si>
    <t>NO MARCADOS</t>
  </si>
  <si>
    <t>MUNICIPIOS DONDE SE REALIZÓ LA CONSULTA</t>
  </si>
  <si>
    <t>Consulta del Área Metropolitana de Barranquilla</t>
  </si>
  <si>
    <t>%</t>
  </si>
  <si>
    <t>Consulta del Área Metropolitana de Cartagena</t>
  </si>
  <si>
    <r>
      <rPr>
        <b/>
        <sz val="11"/>
        <color theme="1"/>
        <rFont val="Calibri"/>
        <family val="2"/>
        <scheme val="minor"/>
      </rPr>
      <t>Tolima (</t>
    </r>
    <r>
      <rPr>
        <sz val="11"/>
        <color theme="1"/>
        <rFont val="Calibri"/>
        <family val="2"/>
        <scheme val="minor"/>
      </rPr>
      <t>Carmen de Apicalá, Coello, Flandes y Suarez</t>
    </r>
    <r>
      <rPr>
        <b/>
        <sz val="11"/>
        <color theme="1"/>
        <rFont val="Calibri"/>
        <family val="2"/>
        <scheme val="minor"/>
      </rPr>
      <t>) y</t>
    </r>
    <r>
      <rPr>
        <sz val="11"/>
        <color theme="1"/>
        <rFont val="Calibri"/>
        <family val="2"/>
        <scheme val="minor"/>
      </rPr>
      <t xml:space="preserve"> </t>
    </r>
    <r>
      <rPr>
        <b/>
        <sz val="11"/>
        <color theme="1"/>
        <rFont val="Calibri"/>
        <family val="2"/>
        <scheme val="minor"/>
      </rPr>
      <t>Cundinamarca (</t>
    </r>
    <r>
      <rPr>
        <sz val="11"/>
        <color theme="1"/>
        <rFont val="Calibri"/>
        <family val="2"/>
        <scheme val="minor"/>
      </rPr>
      <t>Girardot, Guataquí, Nariño y Tocaima</t>
    </r>
    <r>
      <rPr>
        <b/>
        <sz val="11"/>
        <color theme="1"/>
        <rFont val="Calibri"/>
        <family val="2"/>
        <scheme val="minor"/>
      </rPr>
      <t>)</t>
    </r>
  </si>
  <si>
    <r>
      <rPr>
        <b/>
        <sz val="11"/>
        <color theme="1"/>
        <rFont val="Calibri"/>
        <family val="2"/>
        <scheme val="minor"/>
      </rPr>
      <t>Atlántico (</t>
    </r>
    <r>
      <rPr>
        <sz val="11"/>
        <color theme="1"/>
        <rFont val="Calibri"/>
        <family val="2"/>
        <scheme val="minor"/>
      </rPr>
      <t>Galapa</t>
    </r>
    <r>
      <rPr>
        <b/>
        <sz val="11"/>
        <color theme="1"/>
        <rFont val="Calibri"/>
        <family val="2"/>
        <scheme val="minor"/>
      </rPr>
      <t>)</t>
    </r>
  </si>
  <si>
    <r>
      <rPr>
        <b/>
        <sz val="11"/>
        <color theme="1"/>
        <rFont val="Calibri"/>
        <family val="2"/>
        <scheme val="minor"/>
      </rPr>
      <t>Bolívar (</t>
    </r>
    <r>
      <rPr>
        <sz val="11"/>
        <color theme="1"/>
        <rFont val="Calibri"/>
        <family val="2"/>
        <scheme val="minor"/>
      </rPr>
      <t>Cartagena, Arjona, Clemencia, Mahates, Maria La Baja, San Estanislao, Santa Catalina, Santa Rosa, Turbaco Y Villanueva</t>
    </r>
    <r>
      <rPr>
        <b/>
        <sz val="11"/>
        <color theme="1"/>
        <rFont val="Calibri"/>
        <family val="2"/>
        <scheme val="minor"/>
      </rPr>
      <t>)</t>
    </r>
  </si>
  <si>
    <t>Consulta del Área Metropolitana de Valledupar</t>
  </si>
  <si>
    <r>
      <rPr>
        <b/>
        <sz val="11"/>
        <color theme="1"/>
        <rFont val="Calibri"/>
        <family val="2"/>
        <scheme val="minor"/>
      </rPr>
      <t>Cesar (</t>
    </r>
    <r>
      <rPr>
        <sz val="11"/>
        <color theme="1"/>
        <rFont val="Calibri"/>
        <family val="2"/>
        <scheme val="minor"/>
      </rPr>
      <t>Valledupar, Agustín Codazzi, La Paz, Manauré, Balcón Del Cesar y San Diego</t>
    </r>
    <r>
      <rPr>
        <b/>
        <sz val="11"/>
        <color theme="1"/>
        <rFont val="Calibri"/>
        <family val="2"/>
        <scheme val="minor"/>
      </rPr>
      <t>)</t>
    </r>
  </si>
  <si>
    <t>BLANCO</t>
  </si>
  <si>
    <r>
      <rPr>
        <b/>
        <sz val="11"/>
        <color theme="1"/>
        <rFont val="Calibri"/>
        <family val="2"/>
        <scheme val="minor"/>
      </rPr>
      <t>Risaralda (</t>
    </r>
    <r>
      <rPr>
        <sz val="11"/>
        <color theme="1"/>
        <rFont val="Calibri"/>
        <family val="2"/>
        <scheme val="minor"/>
      </rPr>
      <t>Balboa</t>
    </r>
    <r>
      <rPr>
        <b/>
        <sz val="11"/>
        <color theme="1"/>
        <rFont val="Calibri"/>
        <family val="2"/>
        <scheme val="minor"/>
      </rPr>
      <t>)</t>
    </r>
  </si>
  <si>
    <t>Consulta del Área Metropolitana Centro Occidente</t>
  </si>
  <si>
    <t>ABSTENCIÓN</t>
  </si>
  <si>
    <t>Consulta del Área Metropolitana del Valle de Aburra</t>
  </si>
  <si>
    <r>
      <rPr>
        <b/>
        <sz val="11"/>
        <color theme="1"/>
        <rFont val="Calibri"/>
        <family val="2"/>
        <scheme val="minor"/>
      </rPr>
      <t>Antioquia (</t>
    </r>
    <r>
      <rPr>
        <sz val="11"/>
        <color theme="1"/>
        <rFont val="Calibri"/>
        <family val="2"/>
        <scheme val="minor"/>
      </rPr>
      <t>Envigado</t>
    </r>
    <r>
      <rPr>
        <b/>
        <sz val="11"/>
        <color theme="1"/>
        <rFont val="Calibri"/>
        <family val="2"/>
        <scheme val="minor"/>
      </rPr>
      <t>)</t>
    </r>
  </si>
  <si>
    <t>N/A</t>
  </si>
  <si>
    <t>¿Cómo miembro de la comunidad, está usted de acuerdo a que el territorio del corregimiento de San Bernardo, sea segregado del municipio de Tamalameque y se anexe al municipio de Pelaya?</t>
  </si>
  <si>
    <r>
      <rPr>
        <b/>
        <sz val="11"/>
        <color theme="1"/>
        <rFont val="Calibri"/>
        <family val="2"/>
        <scheme val="minor"/>
      </rPr>
      <t>Cesar (</t>
    </r>
    <r>
      <rPr>
        <sz val="11"/>
        <color theme="1"/>
        <rFont val="Calibri"/>
        <family val="2"/>
        <scheme val="minor"/>
      </rPr>
      <t>Corregimiento San Bernardo - 
Tamalameque</t>
    </r>
    <r>
      <rPr>
        <b/>
        <sz val="11"/>
        <color theme="1"/>
        <rFont val="Calibri"/>
        <family val="2"/>
        <scheme val="minor"/>
      </rPr>
      <t>)</t>
    </r>
  </si>
  <si>
    <t>¿Desea usted que las Veredas Farias, Los Tamacos, El Carmen, El Voladorcito, Torcuatopinto, San Benito Capachino y Copos de Nieve hoy pertenecientes al municipio de San Juan del Cesar en el departamento de La Guajira, se anexen o pasen a pertenecer al municipio de El Molino?</t>
  </si>
  <si>
    <r>
      <rPr>
        <b/>
        <sz val="11"/>
        <color theme="1"/>
        <rFont val="Calibri"/>
        <family val="2"/>
        <scheme val="minor"/>
      </rPr>
      <t>La Guajira (</t>
    </r>
    <r>
      <rPr>
        <sz val="11"/>
        <color theme="1"/>
        <rFont val="Calibri"/>
        <family val="2"/>
        <scheme val="minor"/>
      </rPr>
      <t>Veredas Farias, Los Tamacos, El Carmen, El Voladorcito, Torcuatopinto, San Benito Capachino y Copos de Nieve - San Juan del Cesar</t>
    </r>
    <r>
      <rPr>
        <b/>
        <sz val="11"/>
        <color theme="1"/>
        <rFont val="Calibri"/>
        <family val="2"/>
        <scheme val="minor"/>
      </rPr>
      <t>)</t>
    </r>
  </si>
  <si>
    <t>¿Desea usted que los Corregimientos de Las Conchitas, Buenos Aires y San Francisco jurisdicion del municipio de Pinillos sea anexado territorialmente al municipio de Hatillos de Loba?</t>
  </si>
  <si>
    <r>
      <rPr>
        <b/>
        <sz val="11"/>
        <color theme="1"/>
        <rFont val="Calibri"/>
        <family val="2"/>
        <scheme val="minor"/>
      </rPr>
      <t>Bolívar (</t>
    </r>
    <r>
      <rPr>
        <sz val="11"/>
        <color theme="1"/>
        <rFont val="Calibri"/>
        <family val="2"/>
        <scheme val="minor"/>
      </rPr>
      <t>Corregimientos de Las Conchitas, Buenos Aires y San Francisco - Pinillos</t>
    </r>
    <r>
      <rPr>
        <b/>
        <sz val="11"/>
        <color theme="1"/>
        <rFont val="Calibri"/>
        <family val="2"/>
        <scheme val="minor"/>
      </rPr>
      <t>)</t>
    </r>
  </si>
  <si>
    <t>¿Desea usted que el Sector Residencial del Barrio San Jose de Los Campanos, pertenezca al Distrito de Cartagena de Indias?</t>
  </si>
  <si>
    <r>
      <rPr>
        <b/>
        <sz val="11"/>
        <color theme="1"/>
        <rFont val="Calibri"/>
        <family val="2"/>
        <scheme val="minor"/>
      </rPr>
      <t>Bolívar (</t>
    </r>
    <r>
      <rPr>
        <sz val="11"/>
        <color theme="1"/>
        <rFont val="Calibri"/>
        <family val="2"/>
        <scheme val="minor"/>
      </rPr>
      <t>Sector Residencial del Barrio San Jose de Los Campanos - Turbaco</t>
    </r>
    <r>
      <rPr>
        <b/>
        <sz val="11"/>
        <color theme="1"/>
        <rFont val="Calibri"/>
        <family val="2"/>
        <scheme val="minor"/>
      </rPr>
      <t>)</t>
    </r>
  </si>
  <si>
    <t>¿Acepta usted derogar el Acuerdo Número 010 de 2000, Resolución No. 454 del 2000 y la Resolución No. 481 de octubre 17 del 2000?</t>
  </si>
  <si>
    <r>
      <rPr>
        <b/>
        <sz val="11"/>
        <color theme="1"/>
        <rFont val="Calibri"/>
        <family val="2"/>
        <scheme val="minor"/>
      </rPr>
      <t>Tolima (</t>
    </r>
    <r>
      <rPr>
        <sz val="11"/>
        <color theme="1"/>
        <rFont val="Calibri"/>
        <family val="2"/>
        <scheme val="minor"/>
      </rPr>
      <t>Mariquita</t>
    </r>
    <r>
      <rPr>
        <b/>
        <sz val="11"/>
        <color theme="1"/>
        <rFont val="Calibri"/>
        <family val="2"/>
        <scheme val="minor"/>
      </rPr>
      <t>)</t>
    </r>
  </si>
  <si>
    <t>¿Está de acuerdo, como habitante del municipio de Piedras, Tolima, que se realice en nuestra jurisdicción actividades de exploración, explotación, tratamiento, transformación, transporte, lavado de materiales, provenientes de las actividades de explotación minera aurífera a gran escala, almacenamiento y el empleo de materiales nocivos para la salud y el medio ambiente, de manera específica el cianuro y/o cualquier otra sustancia o material peligroso asociado a dichas actividades y se utilicen las aguas superficiales y subterráneas de nuestro municipio e dichos desarrollos o en cualquier otro de naturaleza similar que pueda afectar y/o limitar el abastecimiento de agua potable para el consumo humano, la vocación productiva tradicional y agrícola de nuestro municipio?</t>
  </si>
  <si>
    <r>
      <rPr>
        <b/>
        <sz val="11"/>
        <color theme="1"/>
        <rFont val="Calibri"/>
        <family val="2"/>
        <scheme val="minor"/>
      </rPr>
      <t>Tolima (</t>
    </r>
    <r>
      <rPr>
        <sz val="11"/>
        <color theme="1"/>
        <rFont val="Calibri"/>
        <family val="2"/>
        <scheme val="minor"/>
      </rPr>
      <t>Piedras</t>
    </r>
    <r>
      <rPr>
        <b/>
        <sz val="11"/>
        <color theme="1"/>
        <rFont val="Calibri"/>
        <family val="2"/>
        <scheme val="minor"/>
      </rPr>
      <t>)</t>
    </r>
  </si>
  <si>
    <t>¿Está usted de acuerdo con que se ejecuten actividades de exploración sísmica, perforación exploratoria, producción y transporte de hidrocarburos, en las veredas San José, Monserrate Alto, Monserrate La Vega, Guafal del Caja, Bendiciones, Visinaca, Lagunitas, Aguamaco, Zambo, Oso y Jaguito, donde se ubica la zona de recarga hídrica del municipio de Tauramena?</t>
  </si>
  <si>
    <r>
      <rPr>
        <b/>
        <sz val="11"/>
        <color theme="1"/>
        <rFont val="Calibri"/>
        <family val="2"/>
        <scheme val="minor"/>
      </rPr>
      <t>Casanare (</t>
    </r>
    <r>
      <rPr>
        <sz val="11"/>
        <color theme="1"/>
        <rFont val="Calibri"/>
        <family val="2"/>
        <scheme val="minor"/>
      </rPr>
      <t>Tauramena</t>
    </r>
    <r>
      <rPr>
        <b/>
        <sz val="11"/>
        <color theme="1"/>
        <rFont val="Calibri"/>
        <family val="2"/>
        <scheme val="minor"/>
      </rPr>
      <t>)</t>
    </r>
  </si>
  <si>
    <t>¿Desea usted que se cree el municipio de San Pablo Norte?</t>
  </si>
  <si>
    <r>
      <rPr>
        <b/>
        <sz val="11"/>
        <color theme="1"/>
        <rFont val="Calibri"/>
        <family val="2"/>
        <scheme val="minor"/>
      </rPr>
      <t>Bolívar (</t>
    </r>
    <r>
      <rPr>
        <sz val="11"/>
        <color theme="1"/>
        <rFont val="Calibri"/>
        <family val="2"/>
        <scheme val="minor"/>
      </rPr>
      <t>Corregimientos de San Pablo y Mampujan con las veredas de Munguía, Yucalito, Majaguez, La Pista, Nueva Jerusalén, El Limón, El Sena - María La Baja; Las veredas de Bonanza, Bella Vista, Manguito Oeste - Arjona; Las veredas de El Vizo, Raicero, Pava, Cativa, La Bonga, Paraíso, El Manguito y El Desengaño - Mahates</t>
    </r>
    <r>
      <rPr>
        <b/>
        <sz val="11"/>
        <color theme="1"/>
        <rFont val="Calibri"/>
        <family val="2"/>
        <scheme val="minor"/>
      </rPr>
      <t>)</t>
    </r>
  </si>
  <si>
    <t>¿Desea usted que se cree el municipio de Brazuleo de Papayal?</t>
  </si>
  <si>
    <r>
      <rPr>
        <b/>
        <sz val="11"/>
        <color theme="1"/>
        <rFont val="Calibri"/>
        <family val="2"/>
        <scheme val="minor"/>
      </rPr>
      <t>Bolívar (</t>
    </r>
    <r>
      <rPr>
        <sz val="11"/>
        <color theme="1"/>
        <rFont val="Calibri"/>
        <family val="2"/>
        <scheme val="minor"/>
      </rPr>
      <t>Corregimientos de El Varal, Papayal y Playitas - San Martín de Loba; Buenos Aires - El Peñón; El Piñal - Regidor</t>
    </r>
    <r>
      <rPr>
        <b/>
        <sz val="11"/>
        <color theme="1"/>
        <rFont val="Calibri"/>
        <family val="2"/>
        <scheme val="minor"/>
      </rPr>
      <t>)</t>
    </r>
  </si>
  <si>
    <t>¿Está usted de acuerdo con que se proyecte para Ramiriquí una plaza republicana en honor al Dr. José Ignacio de Márquez, en el mismo sitio donde está el parque principal?</t>
  </si>
  <si>
    <r>
      <rPr>
        <b/>
        <sz val="11"/>
        <color theme="1"/>
        <rFont val="Calibri"/>
        <family val="2"/>
        <scheme val="minor"/>
      </rPr>
      <t>Boyacá (</t>
    </r>
    <r>
      <rPr>
        <sz val="11"/>
        <color theme="1"/>
        <rFont val="Calibri"/>
        <family val="2"/>
        <scheme val="minor"/>
      </rPr>
      <t>Ramiriquí</t>
    </r>
    <r>
      <rPr>
        <b/>
        <sz val="11"/>
        <color theme="1"/>
        <rFont val="Calibri"/>
        <family val="2"/>
        <scheme val="minor"/>
      </rPr>
      <t>)</t>
    </r>
  </si>
  <si>
    <t>¿Rechaza usted la Violencia y está de acuerdo en convertir a Aguachica en un Municipio modelo de paz?</t>
  </si>
  <si>
    <r>
      <rPr>
        <b/>
        <sz val="11"/>
        <color theme="1"/>
        <rFont val="Calibri"/>
        <family val="2"/>
        <scheme val="minor"/>
      </rPr>
      <t>Cesar (</t>
    </r>
    <r>
      <rPr>
        <sz val="11"/>
        <color theme="1"/>
        <rFont val="Calibri"/>
        <family val="2"/>
        <scheme val="minor"/>
      </rPr>
      <t>Aguachica</t>
    </r>
    <r>
      <rPr>
        <b/>
        <sz val="11"/>
        <color theme="1"/>
        <rFont val="Calibri"/>
        <family val="2"/>
        <scheme val="minor"/>
      </rPr>
      <t>)</t>
    </r>
  </si>
  <si>
    <t>¿Desea Usted que el Distrito de Santa Marta se convierta en modelo nacional de Paz?</t>
  </si>
  <si>
    <r>
      <rPr>
        <b/>
        <sz val="11"/>
        <color theme="1"/>
        <rFont val="Calibri"/>
        <family val="2"/>
        <scheme val="minor"/>
      </rPr>
      <t>Magdalena (</t>
    </r>
    <r>
      <rPr>
        <sz val="11"/>
        <color theme="1"/>
        <rFont val="Calibri"/>
        <family val="2"/>
        <scheme val="minor"/>
      </rPr>
      <t>Santa Marta</t>
    </r>
    <r>
      <rPr>
        <b/>
        <sz val="11"/>
        <color theme="1"/>
        <rFont val="Calibri"/>
        <family val="2"/>
        <scheme val="minor"/>
      </rPr>
      <t>)</t>
    </r>
  </si>
  <si>
    <t>¿Desea usted que se preserve la Sierra Nevada de Santa Marta como patrimonio común de la humanidad, garantizando la autonomía de sus comunidades indígenas tradicionales la conservación de su Bioversidad, la protección de sus cuencas hidrográficas y prohibiendo las fumigaciones con herbicidas peligrosas para sus ecosistemas?</t>
  </si>
  <si>
    <t>¿Desean pertenecer al municipio de Malambo o Soledad?</t>
  </si>
  <si>
    <r>
      <rPr>
        <b/>
        <sz val="11"/>
        <color theme="1"/>
        <rFont val="Calibri"/>
        <family val="2"/>
        <scheme val="minor"/>
      </rPr>
      <t>Atlántico (</t>
    </r>
    <r>
      <rPr>
        <sz val="11"/>
        <color theme="1"/>
        <rFont val="Calibri"/>
        <family val="2"/>
        <scheme val="minor"/>
      </rPr>
      <t>Barrio El Esfuerzo Jurisdicción Malambo y 
Soledad</t>
    </r>
    <r>
      <rPr>
        <b/>
        <sz val="11"/>
        <color theme="1"/>
        <rFont val="Calibri"/>
        <family val="2"/>
        <scheme val="minor"/>
      </rPr>
      <t>)</t>
    </r>
  </si>
  <si>
    <t>¿Quieren los ciudadanos residentes en las localidades de Zanjón Rico y Cañas México, que la Asamblea Departamental del Cauca determine, que la línea limítrofe entre los Municipios de Puerto Tejada y Miranda sea la que se señale a continuación, para que se precise que se encuentran en el territorio del Municipio de Puerto Tejada?</t>
  </si>
  <si>
    <r>
      <rPr>
        <b/>
        <sz val="11"/>
        <color theme="1"/>
        <rFont val="Calibri"/>
        <family val="2"/>
        <scheme val="minor"/>
      </rPr>
      <t>Cauca (</t>
    </r>
    <r>
      <rPr>
        <sz val="11"/>
        <color theme="1"/>
        <rFont val="Calibri"/>
        <family val="2"/>
        <scheme val="minor"/>
      </rPr>
      <t>Inspección De Policía Zanjón Rico - Puerto Tejada</t>
    </r>
    <r>
      <rPr>
        <b/>
        <sz val="11"/>
        <color theme="1"/>
        <rFont val="Calibri"/>
        <family val="2"/>
        <scheme val="minor"/>
      </rPr>
      <t>)</t>
    </r>
  </si>
  <si>
    <t>¿Considera Usted, Si o No, que el colegio “Francisco de Paula Santander” deba construirse en el lote adquirido por el municipio de Duitama, en el sector de San Lorenzo de Abajo, frente al club campestre de la ciudad?</t>
  </si>
  <si>
    <r>
      <rPr>
        <b/>
        <sz val="11"/>
        <color theme="1"/>
        <rFont val="Calibri"/>
        <family val="2"/>
        <scheme val="minor"/>
      </rPr>
      <t>Boyacá (</t>
    </r>
    <r>
      <rPr>
        <sz val="11"/>
        <color theme="1"/>
        <rFont val="Calibri"/>
        <family val="2"/>
        <scheme val="minor"/>
      </rPr>
      <t>Duitama</t>
    </r>
    <r>
      <rPr>
        <b/>
        <sz val="11"/>
        <color theme="1"/>
        <rFont val="Calibri"/>
        <family val="2"/>
        <scheme val="minor"/>
      </rPr>
      <t>)</t>
    </r>
  </si>
  <si>
    <t>¿Está usted de acuerdo, Si o No, que el municipio de Duitama adquiera el inmueble ubicado en la calle 22 No. 37A-61 en Donde funciono antiguamente el Ministerio de Obras públicas - zona de carreteras- para que allí sea ubicado el nuevo Terminal de transporte para pasajeros?</t>
  </si>
  <si>
    <t>¿Quiere usted que el municipio de Córdoba se retire de la empresa sanitaria del Quindio S.A. E.S.P. o Esaquin S.A. (E.S.P.)?</t>
  </si>
  <si>
    <r>
      <rPr>
        <b/>
        <sz val="11"/>
        <color theme="1"/>
        <rFont val="Calibri"/>
        <family val="2"/>
        <scheme val="minor"/>
      </rPr>
      <t>Quindio (</t>
    </r>
    <r>
      <rPr>
        <sz val="11"/>
        <color theme="1"/>
        <rFont val="Calibri"/>
        <family val="2"/>
        <scheme val="minor"/>
      </rPr>
      <t>Córdoba</t>
    </r>
    <r>
      <rPr>
        <b/>
        <sz val="11"/>
        <color theme="1"/>
        <rFont val="Calibri"/>
        <family val="2"/>
        <scheme val="minor"/>
      </rPr>
      <t>)</t>
    </r>
  </si>
  <si>
    <r>
      <rPr>
        <b/>
        <sz val="11"/>
        <color theme="1"/>
        <rFont val="Calibri"/>
        <family val="2"/>
        <scheme val="minor"/>
      </rPr>
      <t>Sucre (</t>
    </r>
    <r>
      <rPr>
        <sz val="11"/>
        <color theme="1"/>
        <rFont val="Calibri"/>
        <family val="2"/>
        <scheme val="minor"/>
      </rPr>
      <t>Corregimiento El Roble - Corozal</t>
    </r>
    <r>
      <rPr>
        <b/>
        <sz val="11"/>
        <color theme="1"/>
        <rFont val="Calibri"/>
        <family val="2"/>
        <scheme val="minor"/>
      </rPr>
      <t>)</t>
    </r>
  </si>
  <si>
    <t>¿Está usted de acuerdo y aprueba la creación del municipio de El Roble?</t>
  </si>
  <si>
    <t>¿Quiere que el día de  mercado en la zona urbana de Guadalupe – Huila,  sea el día sábado?</t>
  </si>
  <si>
    <r>
      <rPr>
        <b/>
        <sz val="11"/>
        <color theme="1"/>
        <rFont val="Calibri"/>
        <family val="2"/>
        <scheme val="minor"/>
      </rPr>
      <t>Huila (</t>
    </r>
    <r>
      <rPr>
        <sz val="11"/>
        <color theme="1"/>
        <rFont val="Calibri"/>
        <family val="2"/>
        <scheme val="minor"/>
      </rPr>
      <t>Guadalupe</t>
    </r>
    <r>
      <rPr>
        <b/>
        <sz val="11"/>
        <color theme="1"/>
        <rFont val="Calibri"/>
        <family val="2"/>
        <scheme val="minor"/>
      </rPr>
      <t>)</t>
    </r>
  </si>
  <si>
    <t>¿Quieren los ciudadanos residentes en El Paraíso y Sucre, hacer parte del municipio de Sucre?</t>
  </si>
  <si>
    <r>
      <rPr>
        <b/>
        <sz val="11"/>
        <color theme="1"/>
        <rFont val="Calibri"/>
        <family val="2"/>
        <scheme val="minor"/>
      </rPr>
      <t>Cauca (</t>
    </r>
    <r>
      <rPr>
        <sz val="11"/>
        <color theme="1"/>
        <rFont val="Calibri"/>
        <family val="2"/>
        <scheme val="minor"/>
      </rPr>
      <t>Bolívar</t>
    </r>
    <r>
      <rPr>
        <b/>
        <sz val="11"/>
        <color theme="1"/>
        <rFont val="Calibri"/>
        <family val="2"/>
        <scheme val="minor"/>
      </rPr>
      <t>)</t>
    </r>
  </si>
  <si>
    <t>¿Está usted de acuerdo y aprueba la creación del municipio de Coveñas?</t>
  </si>
  <si>
    <r>
      <rPr>
        <b/>
        <sz val="11"/>
        <color theme="1"/>
        <rFont val="Calibri"/>
        <family val="2"/>
        <scheme val="minor"/>
      </rPr>
      <t>Sucre (</t>
    </r>
    <r>
      <rPr>
        <sz val="11"/>
        <color theme="1"/>
        <rFont val="Calibri"/>
        <family val="2"/>
        <scheme val="minor"/>
      </rPr>
      <t>Tolú</t>
    </r>
    <r>
      <rPr>
        <b/>
        <sz val="11"/>
        <color theme="1"/>
        <rFont val="Calibri"/>
        <family val="2"/>
        <scheme val="minor"/>
      </rPr>
      <t>)</t>
    </r>
  </si>
  <si>
    <t>¿Rechaza usted que sigan involucrando a la población civil en la guerra, y está de acuerdo en hacer de Fonseca un modelo de convivencia pacífica?</t>
  </si>
  <si>
    <t>¿Rechaza usted que sigan involucrando a la población civil en la guerra, y está de acuerdo en hacer de San Juan del Cesar un modelo de convivencia pacífica?</t>
  </si>
  <si>
    <t>¿Rechaza usted que sigan involucrando a la población civil en la guerra, y está de acuerdo en hacer de Villanueva un modelo de convivencia pacífica?</t>
  </si>
  <si>
    <r>
      <rPr>
        <b/>
        <sz val="11"/>
        <color theme="1"/>
        <rFont val="Calibri"/>
        <family val="2"/>
        <scheme val="minor"/>
      </rPr>
      <t>La Guajira (</t>
    </r>
    <r>
      <rPr>
        <sz val="11"/>
        <color theme="1"/>
        <rFont val="Calibri"/>
        <family val="2"/>
        <scheme val="minor"/>
      </rPr>
      <t>Fonseca</t>
    </r>
    <r>
      <rPr>
        <b/>
        <sz val="11"/>
        <color theme="1"/>
        <rFont val="Calibri"/>
        <family val="2"/>
        <scheme val="minor"/>
      </rPr>
      <t>)</t>
    </r>
  </si>
  <si>
    <r>
      <rPr>
        <b/>
        <sz val="11"/>
        <color theme="1"/>
        <rFont val="Calibri"/>
        <family val="2"/>
        <scheme val="minor"/>
      </rPr>
      <t>La Guajira (</t>
    </r>
    <r>
      <rPr>
        <sz val="11"/>
        <color theme="1"/>
        <rFont val="Calibri"/>
        <family val="2"/>
        <scheme val="minor"/>
      </rPr>
      <t>San Juan del Cesar</t>
    </r>
    <r>
      <rPr>
        <b/>
        <sz val="11"/>
        <color theme="1"/>
        <rFont val="Calibri"/>
        <family val="2"/>
        <scheme val="minor"/>
      </rPr>
      <t>)</t>
    </r>
  </si>
  <si>
    <r>
      <rPr>
        <b/>
        <sz val="11"/>
        <color theme="1"/>
        <rFont val="Calibri"/>
        <family val="2"/>
        <scheme val="minor"/>
      </rPr>
      <t>La Guajira (</t>
    </r>
    <r>
      <rPr>
        <sz val="11"/>
        <color theme="1"/>
        <rFont val="Calibri"/>
        <family val="2"/>
        <scheme val="minor"/>
      </rPr>
      <t>Villanueva</t>
    </r>
    <r>
      <rPr>
        <b/>
        <sz val="11"/>
        <color theme="1"/>
        <rFont val="Calibri"/>
        <family val="2"/>
        <scheme val="minor"/>
      </rPr>
      <t>)</t>
    </r>
  </si>
  <si>
    <t>¿Es usted partidario de que la operación de los juegos a la suerte y azar como son las maquinitas tragamonedas se autorice su funcionamiento  en el municipio de Yarumal?</t>
  </si>
  <si>
    <r>
      <rPr>
        <b/>
        <sz val="11"/>
        <color theme="1"/>
        <rFont val="Calibri"/>
        <family val="2"/>
        <scheme val="minor"/>
      </rPr>
      <t>Antioquia (</t>
    </r>
    <r>
      <rPr>
        <sz val="11"/>
        <color theme="1"/>
        <rFont val="Calibri"/>
        <family val="2"/>
        <scheme val="minor"/>
      </rPr>
      <t>Yarumal</t>
    </r>
    <r>
      <rPr>
        <b/>
        <sz val="11"/>
        <color theme="1"/>
        <rFont val="Calibri"/>
        <family val="2"/>
        <scheme val="minor"/>
      </rPr>
      <t>)</t>
    </r>
  </si>
  <si>
    <t>¿Está usted de acuerdo con la construcción de la obra denominada disposición final de los residuos sólidos de Medellín y el Área Metropolitana en la vereda tafetanes del municipio de Sopetrán?</t>
  </si>
  <si>
    <r>
      <rPr>
        <b/>
        <sz val="11"/>
        <color theme="1"/>
        <rFont val="Calibri"/>
        <family val="2"/>
        <scheme val="minor"/>
      </rPr>
      <t>Antioquia (</t>
    </r>
    <r>
      <rPr>
        <sz val="11"/>
        <color theme="1"/>
        <rFont val="Calibri"/>
        <family val="2"/>
        <scheme val="minor"/>
      </rPr>
      <t>Sopetrán</t>
    </r>
    <r>
      <rPr>
        <b/>
        <sz val="11"/>
        <color theme="1"/>
        <rFont val="Calibri"/>
        <family val="2"/>
        <scheme val="minor"/>
      </rPr>
      <t>)</t>
    </r>
  </si>
  <si>
    <r>
      <rPr>
        <b/>
        <sz val="11"/>
        <color theme="1"/>
        <rFont val="Calibri"/>
        <family val="2"/>
        <scheme val="minor"/>
      </rPr>
      <t>Cundinamarca (</t>
    </r>
    <r>
      <rPr>
        <sz val="11"/>
        <color theme="1"/>
        <rFont val="Calibri"/>
        <family val="2"/>
        <scheme val="minor"/>
      </rPr>
      <t>Cabrera</t>
    </r>
    <r>
      <rPr>
        <b/>
        <sz val="11"/>
        <color theme="1"/>
        <rFont val="Calibri"/>
        <family val="2"/>
        <scheme val="minor"/>
      </rPr>
      <t>)</t>
    </r>
  </si>
  <si>
    <t>¿Está usted de acuerdo, que en el municipio de Cabrera - Cundinamarca, como zona de Reserva Campesina se ejecuten proyectos mineros y/o hidroeléctricos que transformen o afecten el uso del suelo el agua y la vocación agropecuaria del municipio?</t>
  </si>
  <si>
    <t>¿Está usted de acuerdo, que en el municipio de Cajamarca se ejecuten proyectos y actividades mineras?</t>
  </si>
  <si>
    <r>
      <rPr>
        <b/>
        <sz val="11"/>
        <color theme="1"/>
        <rFont val="Calibri"/>
        <family val="2"/>
        <scheme val="minor"/>
      </rPr>
      <t>Tolima (</t>
    </r>
    <r>
      <rPr>
        <sz val="11"/>
        <color theme="1"/>
        <rFont val="Calibri"/>
        <family val="2"/>
        <scheme val="minor"/>
      </rPr>
      <t>Cajamarca</t>
    </r>
    <r>
      <rPr>
        <b/>
        <sz val="11"/>
        <color theme="1"/>
        <rFont val="Calibri"/>
        <family val="2"/>
        <scheme val="minor"/>
      </rPr>
      <t>)</t>
    </r>
  </si>
  <si>
    <r>
      <rPr>
        <b/>
        <sz val="11"/>
        <color theme="1"/>
        <rFont val="Calibri"/>
        <family val="2"/>
        <scheme val="minor"/>
      </rPr>
      <t>Meta (</t>
    </r>
    <r>
      <rPr>
        <sz val="11"/>
        <color theme="1"/>
        <rFont val="Calibri"/>
        <family val="2"/>
        <scheme val="minor"/>
      </rPr>
      <t>Cumaral</t>
    </r>
    <r>
      <rPr>
        <b/>
        <sz val="11"/>
        <color theme="1"/>
        <rFont val="Calibri"/>
        <family val="2"/>
        <scheme val="minor"/>
      </rPr>
      <t>)</t>
    </r>
  </si>
  <si>
    <r>
      <rPr>
        <b/>
        <sz val="11"/>
        <color theme="1"/>
        <rFont val="Calibri"/>
        <family val="2"/>
        <scheme val="minor"/>
      </rPr>
      <t>Cundinamarca (</t>
    </r>
    <r>
      <rPr>
        <sz val="11"/>
        <color theme="1"/>
        <rFont val="Calibri"/>
        <family val="2"/>
        <scheme val="minor"/>
      </rPr>
      <t>Arbeláez</t>
    </r>
    <r>
      <rPr>
        <b/>
        <sz val="11"/>
        <color theme="1"/>
        <rFont val="Calibri"/>
        <family val="2"/>
        <scheme val="minor"/>
      </rPr>
      <t>)</t>
    </r>
  </si>
  <si>
    <r>
      <rPr>
        <b/>
        <sz val="11"/>
        <color theme="1"/>
        <rFont val="Calibri"/>
        <family val="2"/>
        <scheme val="minor"/>
      </rPr>
      <t>Quindio (</t>
    </r>
    <r>
      <rPr>
        <sz val="11"/>
        <color theme="1"/>
        <rFont val="Calibri"/>
        <family val="2"/>
        <scheme val="minor"/>
      </rPr>
      <t>Pijao</t>
    </r>
    <r>
      <rPr>
        <b/>
        <sz val="11"/>
        <color theme="1"/>
        <rFont val="Calibri"/>
        <family val="2"/>
        <scheme val="minor"/>
      </rPr>
      <t>)</t>
    </r>
  </si>
  <si>
    <t>¿Está usted de acuerdo ciudadano cumaraleño que dentro de la jurisdicción del MUNICIPIO de CUMARAL (META), se ejecuten actividades de exploración sísmica, perforación explotación y producción de hidrocarburos? SÍ ___ NO ____?</t>
  </si>
  <si>
    <t>¿Está usted de acuerdo SÍ o NO con que en el municipio de Arbeláez Cundinamarca, se realicen actividades de sísmica exploración, explotación y lavado de materiales de hidrocarburos y/o minería a gran escala?</t>
  </si>
  <si>
    <t>¿Está usted de acuerdo, SÍ o NO, con que en el municipio de Pijao, se desarrollen proyectos y actividades de minería de metales?</t>
  </si>
  <si>
    <t>UMBRAL</t>
  </si>
  <si>
    <r>
      <rPr>
        <b/>
        <sz val="11"/>
        <color theme="1"/>
        <rFont val="Calibri"/>
        <family val="2"/>
        <scheme val="minor"/>
      </rPr>
      <t>Santander (</t>
    </r>
    <r>
      <rPr>
        <sz val="11"/>
        <color theme="1"/>
        <rFont val="Calibri"/>
        <family val="2"/>
        <scheme val="minor"/>
      </rPr>
      <t>Jesús María</t>
    </r>
    <r>
      <rPr>
        <b/>
        <sz val="11"/>
        <color theme="1"/>
        <rFont val="Calibri"/>
        <family val="2"/>
        <scheme val="minor"/>
      </rPr>
      <t>)</t>
    </r>
  </si>
  <si>
    <t>¿Está usted de acuerdo, SÍ o NO que en la juridiscción del municipio de Sucre Santander, se realicen actividades de exploración y explotación Minera y Petrolera: SI ______ NO _______?</t>
  </si>
  <si>
    <r>
      <rPr>
        <b/>
        <sz val="11"/>
        <color theme="1"/>
        <rFont val="Calibri"/>
        <family val="2"/>
        <scheme val="minor"/>
      </rPr>
      <t>Santander (</t>
    </r>
    <r>
      <rPr>
        <sz val="11"/>
        <color theme="1"/>
        <rFont val="Calibri"/>
        <family val="2"/>
        <scheme val="minor"/>
      </rPr>
      <t>Sucre</t>
    </r>
    <r>
      <rPr>
        <b/>
        <sz val="11"/>
        <color theme="1"/>
        <rFont val="Calibri"/>
        <family val="2"/>
        <scheme val="minor"/>
      </rPr>
      <t>)</t>
    </r>
  </si>
  <si>
    <t>¿Está usted de acuerdo, SÍ o NO, con que en el municipio de JESÚS MARÍA, se desarrollen proyectos y actividades de minería de metales?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</si>
</sst>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3" fontId="0" fillId="0" borderId="0" xfId="0" applyNumberFormat="1" applyAlignment="1">
      <alignment vertical="center"/>
    </xf>
    <xf numFmtId="0" fontId="0" fillId="0" borderId="0" xfId="0" applyAlignment="1">
      <alignment horizontal="center" vertical="center" wrapText="1"/>
    </xf>
    <xf numFmtId="164" fontId="0" fillId="0" borderId="0" xfId="0" applyNumberFormat="1" applyAlignment="1">
      <alignment vertical="center"/>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16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3"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10" fontId="1" fillId="0" borderId="1" xfId="0" applyNumberFormat="1" applyFont="1" applyBorder="1" applyAlignment="1">
      <alignment horizontal="center" vertical="center"/>
    </xf>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zoomScale="92" zoomScaleNormal="92" workbookViewId="0">
      <pane ySplit="1" topLeftCell="A2" activePane="bottomLeft" state="frozen"/>
      <selection pane="bottomLeft" activeCell="D3" sqref="D3"/>
    </sheetView>
  </sheetViews>
  <sheetFormatPr baseColWidth="10" defaultRowHeight="15" x14ac:dyDescent="0.25"/>
  <cols>
    <col min="1" max="1" width="4.140625" style="2" bestFit="1" customWidth="1"/>
    <col min="2" max="2" width="11.140625" style="7" bestFit="1" customWidth="1"/>
    <col min="3" max="3" width="20" style="3" bestFit="1" customWidth="1"/>
    <col min="4" max="4" width="39" style="6" customWidth="1"/>
    <col min="5" max="5" width="29.42578125" style="3" customWidth="1"/>
    <col min="6" max="6" width="11.28515625" style="4" customWidth="1"/>
    <col min="7" max="7" width="9.28515625" style="4" customWidth="1"/>
    <col min="8" max="8" width="10.5703125" style="5" bestFit="1" customWidth="1"/>
    <col min="9" max="9" width="7.140625" style="5" bestFit="1" customWidth="1"/>
    <col min="10" max="10" width="12.42578125" style="5" bestFit="1" customWidth="1"/>
    <col min="11" max="11" width="7.140625" style="5" bestFit="1" customWidth="1"/>
    <col min="12" max="12" width="9" style="5" bestFit="1" customWidth="1"/>
    <col min="13" max="13" width="7.140625" style="5" bestFit="1" customWidth="1"/>
    <col min="14" max="14" width="10.28515625" style="5" bestFit="1" customWidth="1"/>
    <col min="15" max="15" width="7.140625" style="5" bestFit="1" customWidth="1"/>
    <col min="16" max="16" width="10.28515625" style="5" bestFit="1" customWidth="1"/>
    <col min="17" max="17" width="7.42578125" style="5" bestFit="1" customWidth="1"/>
    <col min="18" max="18" width="7.140625" style="5" bestFit="1" customWidth="1"/>
    <col min="19" max="19" width="7.42578125" style="5" bestFit="1" customWidth="1"/>
    <col min="20" max="20" width="14.7109375" style="5" bestFit="1" customWidth="1"/>
    <col min="21" max="21" width="7.42578125" style="5" bestFit="1" customWidth="1"/>
    <col min="22" max="16384" width="11.42578125" style="2"/>
  </cols>
  <sheetData>
    <row r="1" spans="1:21" s="1" customFormat="1" ht="30" x14ac:dyDescent="0.25">
      <c r="A1" s="8" t="s">
        <v>4</v>
      </c>
      <c r="B1" s="9" t="s">
        <v>0</v>
      </c>
      <c r="C1" s="8" t="s">
        <v>1</v>
      </c>
      <c r="D1" s="10" t="s">
        <v>3</v>
      </c>
      <c r="E1" s="10" t="s">
        <v>12</v>
      </c>
      <c r="F1" s="11" t="s">
        <v>6</v>
      </c>
      <c r="G1" s="11" t="s">
        <v>90</v>
      </c>
      <c r="H1" s="12" t="s">
        <v>7</v>
      </c>
      <c r="I1" s="12" t="s">
        <v>14</v>
      </c>
      <c r="J1" s="12" t="s">
        <v>24</v>
      </c>
      <c r="K1" s="12" t="s">
        <v>14</v>
      </c>
      <c r="L1" s="12" t="s">
        <v>8</v>
      </c>
      <c r="M1" s="12" t="s">
        <v>14</v>
      </c>
      <c r="N1" s="12" t="s">
        <v>9</v>
      </c>
      <c r="O1" s="12" t="s">
        <v>14</v>
      </c>
      <c r="P1" s="12" t="s">
        <v>21</v>
      </c>
      <c r="Q1" s="12" t="s">
        <v>14</v>
      </c>
      <c r="R1" s="12" t="s">
        <v>10</v>
      </c>
      <c r="S1" s="12" t="s">
        <v>14</v>
      </c>
      <c r="T1" s="12" t="s">
        <v>11</v>
      </c>
      <c r="U1" s="12" t="s">
        <v>14</v>
      </c>
    </row>
    <row r="2" spans="1:21" ht="75" x14ac:dyDescent="0.25">
      <c r="A2" s="14">
        <v>1</v>
      </c>
      <c r="B2" s="13">
        <v>43009</v>
      </c>
      <c r="C2" s="14" t="s">
        <v>2</v>
      </c>
      <c r="D2" s="15" t="s">
        <v>92</v>
      </c>
      <c r="E2" s="15" t="s">
        <v>93</v>
      </c>
      <c r="F2" s="16">
        <v>5850</v>
      </c>
      <c r="G2" s="16">
        <f t="shared" ref="G2:G40" si="0">ROUNDUP(F2/3,0)</f>
        <v>1950</v>
      </c>
      <c r="H2" s="16">
        <f t="shared" ref="H2" si="1">L2+N2+R2+T2</f>
        <v>0</v>
      </c>
      <c r="I2" s="17">
        <f t="shared" ref="I2" si="2">H2/F2</f>
        <v>0</v>
      </c>
      <c r="J2" s="16">
        <f t="shared" ref="J2" si="3">F2-H2</f>
        <v>5850</v>
      </c>
      <c r="K2" s="17">
        <f t="shared" ref="K2" si="4">J2/F2</f>
        <v>1</v>
      </c>
      <c r="L2" s="18"/>
      <c r="M2" s="19" t="e">
        <f t="shared" ref="M2" si="5">L2/H2</f>
        <v>#DIV/0!</v>
      </c>
      <c r="N2" s="18"/>
      <c r="O2" s="19" t="e">
        <f t="shared" ref="O2" si="6">N2/H2</f>
        <v>#DIV/0!</v>
      </c>
      <c r="P2" s="12" t="s">
        <v>27</v>
      </c>
      <c r="Q2" s="20" t="s">
        <v>27</v>
      </c>
      <c r="R2" s="18"/>
      <c r="S2" s="19" t="e">
        <f t="shared" ref="S2" si="7">R2/H2</f>
        <v>#DIV/0!</v>
      </c>
      <c r="T2" s="18"/>
      <c r="U2" s="19" t="e">
        <f t="shared" ref="U2" si="8">T2/H2</f>
        <v>#DIV/0!</v>
      </c>
    </row>
    <row r="3" spans="1:21" ht="60" x14ac:dyDescent="0.25">
      <c r="A3" s="14">
        <v>2</v>
      </c>
      <c r="B3" s="13">
        <v>42995</v>
      </c>
      <c r="C3" s="14" t="s">
        <v>2</v>
      </c>
      <c r="D3" s="21" t="s">
        <v>94</v>
      </c>
      <c r="E3" s="15" t="s">
        <v>91</v>
      </c>
      <c r="F3" s="16">
        <v>3256</v>
      </c>
      <c r="G3" s="16">
        <f t="shared" ref="G3" si="9">ROUNDUP(F3/3,0)</f>
        <v>1086</v>
      </c>
      <c r="H3" s="16">
        <f t="shared" ref="H3" si="10">L3+N3+R3+T3</f>
        <v>0</v>
      </c>
      <c r="I3" s="17">
        <f t="shared" ref="I3" si="11">H3/F3</f>
        <v>0</v>
      </c>
      <c r="J3" s="16">
        <f t="shared" ref="J3" si="12">F3-H3</f>
        <v>3256</v>
      </c>
      <c r="K3" s="17">
        <f t="shared" ref="K3" si="13">J3/F3</f>
        <v>1</v>
      </c>
      <c r="L3" s="18"/>
      <c r="M3" s="19" t="e">
        <f t="shared" ref="M3" si="14">L3/H3</f>
        <v>#DIV/0!</v>
      </c>
      <c r="N3" s="18"/>
      <c r="O3" s="19" t="e">
        <f t="shared" ref="O3" si="15">N3/H3</f>
        <v>#DIV/0!</v>
      </c>
      <c r="P3" s="12" t="s">
        <v>27</v>
      </c>
      <c r="Q3" s="20" t="s">
        <v>27</v>
      </c>
      <c r="R3" s="18"/>
      <c r="S3" s="19" t="e">
        <f t="shared" ref="S3" si="16">R3/H3</f>
        <v>#DIV/0!</v>
      </c>
      <c r="T3" s="18"/>
      <c r="U3" s="19" t="e">
        <f t="shared" ref="U3" si="17">T3/H3</f>
        <v>#DIV/0!</v>
      </c>
    </row>
    <row r="4" spans="1:21" ht="60" x14ac:dyDescent="0.25">
      <c r="A4" s="14">
        <v>3</v>
      </c>
      <c r="B4" s="13">
        <v>42925</v>
      </c>
      <c r="C4" s="14" t="s">
        <v>2</v>
      </c>
      <c r="D4" s="15" t="s">
        <v>89</v>
      </c>
      <c r="E4" s="15" t="s">
        <v>86</v>
      </c>
      <c r="F4" s="16">
        <v>6073</v>
      </c>
      <c r="G4" s="16">
        <f t="shared" si="0"/>
        <v>2025</v>
      </c>
      <c r="H4" s="16">
        <f t="shared" ref="H4:H16" si="18">L4+N4+R4+T4</f>
        <v>2673</v>
      </c>
      <c r="I4" s="17">
        <f t="shared" ref="I4:I41" si="19">H4/F4</f>
        <v>0.44014490367199077</v>
      </c>
      <c r="J4" s="16">
        <f t="shared" ref="J4:J41" si="20">F4-H4</f>
        <v>3400</v>
      </c>
      <c r="K4" s="17">
        <f t="shared" ref="K4:K41" si="21">J4/F4</f>
        <v>0.55985509632800923</v>
      </c>
      <c r="L4" s="18">
        <v>26</v>
      </c>
      <c r="M4" s="19">
        <f t="shared" ref="M4:M41" si="22">L4/H4</f>
        <v>9.7268986157875055E-3</v>
      </c>
      <c r="N4" s="18">
        <v>2613</v>
      </c>
      <c r="O4" s="19">
        <f t="shared" ref="O4:O41" si="23">N4/H4</f>
        <v>0.97755331088664421</v>
      </c>
      <c r="P4" s="12" t="s">
        <v>27</v>
      </c>
      <c r="Q4" s="20" t="s">
        <v>27</v>
      </c>
      <c r="R4" s="18">
        <v>8</v>
      </c>
      <c r="S4" s="19">
        <f t="shared" ref="S4:S41" si="24">R4/H4</f>
        <v>2.9928918817807705E-3</v>
      </c>
      <c r="T4" s="18">
        <v>26</v>
      </c>
      <c r="U4" s="19">
        <f t="shared" ref="U4:U32" si="25">T4/H4</f>
        <v>9.7268986157875055E-3</v>
      </c>
    </row>
    <row r="5" spans="1:21" ht="90" x14ac:dyDescent="0.25">
      <c r="A5" s="14">
        <v>4</v>
      </c>
      <c r="B5" s="13">
        <v>42925</v>
      </c>
      <c r="C5" s="14" t="s">
        <v>2</v>
      </c>
      <c r="D5" s="15" t="s">
        <v>88</v>
      </c>
      <c r="E5" s="15" t="s">
        <v>85</v>
      </c>
      <c r="F5" s="16">
        <v>8872</v>
      </c>
      <c r="G5" s="16">
        <f t="shared" si="0"/>
        <v>2958</v>
      </c>
      <c r="H5" s="16">
        <f t="shared" si="18"/>
        <v>4376</v>
      </c>
      <c r="I5" s="17">
        <f t="shared" si="19"/>
        <v>0.49323715058611362</v>
      </c>
      <c r="J5" s="16">
        <f t="shared" si="20"/>
        <v>4496</v>
      </c>
      <c r="K5" s="17">
        <f t="shared" si="21"/>
        <v>0.50676284941388638</v>
      </c>
      <c r="L5" s="18">
        <v>38</v>
      </c>
      <c r="M5" s="19">
        <f t="shared" si="22"/>
        <v>8.6837294332723948E-3</v>
      </c>
      <c r="N5" s="18">
        <v>4312</v>
      </c>
      <c r="O5" s="19">
        <f t="shared" si="23"/>
        <v>0.98537477148080443</v>
      </c>
      <c r="P5" s="12" t="s">
        <v>27</v>
      </c>
      <c r="Q5" s="20" t="s">
        <v>27</v>
      </c>
      <c r="R5" s="18">
        <v>9</v>
      </c>
      <c r="S5" s="19">
        <f t="shared" si="24"/>
        <v>2.0566727605118829E-3</v>
      </c>
      <c r="T5" s="18">
        <v>17</v>
      </c>
      <c r="U5" s="19">
        <f t="shared" si="25"/>
        <v>3.8848263254113347E-3</v>
      </c>
    </row>
    <row r="6" spans="1:21" ht="105" x14ac:dyDescent="0.25">
      <c r="A6" s="14">
        <v>5</v>
      </c>
      <c r="B6" s="13">
        <v>42890</v>
      </c>
      <c r="C6" s="14" t="s">
        <v>2</v>
      </c>
      <c r="D6" s="15" t="s">
        <v>87</v>
      </c>
      <c r="E6" s="15" t="s">
        <v>84</v>
      </c>
      <c r="F6" s="16">
        <v>15782</v>
      </c>
      <c r="G6" s="16">
        <f t="shared" si="0"/>
        <v>5261</v>
      </c>
      <c r="H6" s="16">
        <f t="shared" si="18"/>
        <v>7714</v>
      </c>
      <c r="I6" s="17">
        <f t="shared" si="19"/>
        <v>0.48878469142060577</v>
      </c>
      <c r="J6" s="16">
        <f t="shared" si="20"/>
        <v>8068</v>
      </c>
      <c r="K6" s="17">
        <f t="shared" si="21"/>
        <v>0.51121530857939423</v>
      </c>
      <c r="L6" s="18">
        <v>194</v>
      </c>
      <c r="M6" s="19">
        <f t="shared" si="22"/>
        <v>2.5149079595540576E-2</v>
      </c>
      <c r="N6" s="18">
        <v>7475</v>
      </c>
      <c r="O6" s="19">
        <f t="shared" si="23"/>
        <v>0.9690173710137413</v>
      </c>
      <c r="P6" s="12" t="s">
        <v>27</v>
      </c>
      <c r="Q6" s="20" t="s">
        <v>27</v>
      </c>
      <c r="R6" s="18">
        <v>28</v>
      </c>
      <c r="S6" s="19">
        <f t="shared" si="24"/>
        <v>3.629764065335753E-3</v>
      </c>
      <c r="T6" s="18">
        <v>17</v>
      </c>
      <c r="U6" s="19">
        <f t="shared" si="25"/>
        <v>2.2037853253824217E-3</v>
      </c>
    </row>
    <row r="7" spans="1:21" ht="45" x14ac:dyDescent="0.25">
      <c r="A7" s="14">
        <v>6</v>
      </c>
      <c r="B7" s="13">
        <v>42820</v>
      </c>
      <c r="C7" s="14" t="s">
        <v>2</v>
      </c>
      <c r="D7" s="15" t="s">
        <v>82</v>
      </c>
      <c r="E7" s="15" t="s">
        <v>83</v>
      </c>
      <c r="F7" s="16">
        <v>16312</v>
      </c>
      <c r="G7" s="16">
        <f t="shared" si="0"/>
        <v>5438</v>
      </c>
      <c r="H7" s="16">
        <f t="shared" si="18"/>
        <v>6296</v>
      </c>
      <c r="I7" s="17">
        <f t="shared" si="19"/>
        <v>0.38597351642962235</v>
      </c>
      <c r="J7" s="16">
        <f t="shared" si="20"/>
        <v>10016</v>
      </c>
      <c r="K7" s="17">
        <f t="shared" si="21"/>
        <v>0.61402648357037759</v>
      </c>
      <c r="L7" s="18">
        <v>76</v>
      </c>
      <c r="M7" s="19">
        <f t="shared" si="22"/>
        <v>1.207115628970775E-2</v>
      </c>
      <c r="N7" s="18">
        <v>6165</v>
      </c>
      <c r="O7" s="19">
        <f t="shared" si="23"/>
        <v>0.97919313850063527</v>
      </c>
      <c r="P7" s="12" t="s">
        <v>27</v>
      </c>
      <c r="Q7" s="20" t="s">
        <v>27</v>
      </c>
      <c r="R7" s="18">
        <v>14</v>
      </c>
      <c r="S7" s="19">
        <f t="shared" si="24"/>
        <v>2.2236340533672173E-3</v>
      </c>
      <c r="T7" s="18">
        <v>41</v>
      </c>
      <c r="U7" s="19">
        <f t="shared" si="25"/>
        <v>6.5120711562897081E-3</v>
      </c>
    </row>
    <row r="8" spans="1:21" ht="105" x14ac:dyDescent="0.25">
      <c r="A8" s="14">
        <v>7</v>
      </c>
      <c r="B8" s="13">
        <v>42792</v>
      </c>
      <c r="C8" s="14" t="s">
        <v>2</v>
      </c>
      <c r="D8" s="15" t="s">
        <v>81</v>
      </c>
      <c r="E8" s="15" t="s">
        <v>80</v>
      </c>
      <c r="F8" s="16">
        <v>3461</v>
      </c>
      <c r="G8" s="16">
        <f t="shared" si="0"/>
        <v>1154</v>
      </c>
      <c r="H8" s="16">
        <f t="shared" si="18"/>
        <v>1506</v>
      </c>
      <c r="I8" s="17">
        <f t="shared" si="19"/>
        <v>0.43513435423288066</v>
      </c>
      <c r="J8" s="16">
        <f t="shared" si="20"/>
        <v>1955</v>
      </c>
      <c r="K8" s="17">
        <f t="shared" si="21"/>
        <v>0.56486564576711928</v>
      </c>
      <c r="L8" s="18">
        <v>23</v>
      </c>
      <c r="M8" s="19">
        <f t="shared" si="22"/>
        <v>1.5272244355909695E-2</v>
      </c>
      <c r="N8" s="18">
        <v>1465</v>
      </c>
      <c r="O8" s="19">
        <f t="shared" si="23"/>
        <v>0.97277556440903057</v>
      </c>
      <c r="P8" s="12" t="s">
        <v>27</v>
      </c>
      <c r="Q8" s="20" t="s">
        <v>27</v>
      </c>
      <c r="R8" s="18">
        <v>5</v>
      </c>
      <c r="S8" s="19">
        <f t="shared" si="24"/>
        <v>3.3200531208499337E-3</v>
      </c>
      <c r="T8" s="18">
        <v>13</v>
      </c>
      <c r="U8" s="19">
        <f t="shared" si="25"/>
        <v>8.6321381142098266E-3</v>
      </c>
    </row>
    <row r="9" spans="1:21" ht="30" x14ac:dyDescent="0.25">
      <c r="A9" s="14">
        <v>8</v>
      </c>
      <c r="B9" s="13">
        <v>42561</v>
      </c>
      <c r="C9" s="14" t="s">
        <v>2</v>
      </c>
      <c r="D9" s="15" t="s">
        <v>25</v>
      </c>
      <c r="E9" s="15" t="s">
        <v>26</v>
      </c>
      <c r="F9" s="16">
        <v>230813</v>
      </c>
      <c r="G9" s="16">
        <f t="shared" si="0"/>
        <v>76938</v>
      </c>
      <c r="H9" s="16">
        <f t="shared" si="18"/>
        <v>40395</v>
      </c>
      <c r="I9" s="17">
        <f t="shared" si="19"/>
        <v>0.17501180609411082</v>
      </c>
      <c r="J9" s="16">
        <f t="shared" si="20"/>
        <v>190418</v>
      </c>
      <c r="K9" s="17">
        <f t="shared" si="21"/>
        <v>0.82498819390588918</v>
      </c>
      <c r="L9" s="18">
        <v>24507</v>
      </c>
      <c r="M9" s="19">
        <f t="shared" si="22"/>
        <v>0.60668399554400299</v>
      </c>
      <c r="N9" s="18">
        <v>15364</v>
      </c>
      <c r="O9" s="19">
        <f t="shared" si="23"/>
        <v>0.38034410199282087</v>
      </c>
      <c r="P9" s="12" t="s">
        <v>27</v>
      </c>
      <c r="Q9" s="20" t="s">
        <v>27</v>
      </c>
      <c r="R9" s="18">
        <v>366</v>
      </c>
      <c r="S9" s="19">
        <f t="shared" si="24"/>
        <v>9.0605272929818043E-3</v>
      </c>
      <c r="T9" s="18">
        <v>158</v>
      </c>
      <c r="U9" s="19">
        <f t="shared" si="25"/>
        <v>3.9113751701943308E-3</v>
      </c>
    </row>
    <row r="10" spans="1:21" ht="60" x14ac:dyDescent="0.25">
      <c r="A10" s="14">
        <v>9</v>
      </c>
      <c r="B10" s="13">
        <v>41966</v>
      </c>
      <c r="C10" s="14" t="s">
        <v>2</v>
      </c>
      <c r="D10" s="15" t="s">
        <v>5</v>
      </c>
      <c r="E10" s="15" t="s">
        <v>16</v>
      </c>
      <c r="F10" s="16">
        <v>80340</v>
      </c>
      <c r="G10" s="16">
        <f t="shared" si="0"/>
        <v>26780</v>
      </c>
      <c r="H10" s="16">
        <f t="shared" si="18"/>
        <v>20387</v>
      </c>
      <c r="I10" s="17">
        <f t="shared" si="19"/>
        <v>0.25375902414737367</v>
      </c>
      <c r="J10" s="16">
        <f t="shared" si="20"/>
        <v>59953</v>
      </c>
      <c r="K10" s="17">
        <f t="shared" si="21"/>
        <v>0.74624097585262639</v>
      </c>
      <c r="L10" s="18">
        <v>17826</v>
      </c>
      <c r="M10" s="19">
        <f t="shared" si="22"/>
        <v>0.87438073281993423</v>
      </c>
      <c r="N10" s="18">
        <v>1980</v>
      </c>
      <c r="O10" s="19">
        <f t="shared" si="23"/>
        <v>9.7120714180605291E-2</v>
      </c>
      <c r="P10" s="12" t="s">
        <v>27</v>
      </c>
      <c r="Q10" s="20" t="s">
        <v>27</v>
      </c>
      <c r="R10" s="18">
        <v>424</v>
      </c>
      <c r="S10" s="19">
        <f t="shared" si="24"/>
        <v>2.0797567077058911E-2</v>
      </c>
      <c r="T10" s="18">
        <v>157</v>
      </c>
      <c r="U10" s="19">
        <f t="shared" si="25"/>
        <v>7.7009859224015306E-3</v>
      </c>
    </row>
    <row r="11" spans="1:21" ht="150" x14ac:dyDescent="0.25">
      <c r="A11" s="14">
        <v>10</v>
      </c>
      <c r="B11" s="13">
        <v>41623</v>
      </c>
      <c r="C11" s="14" t="s">
        <v>2</v>
      </c>
      <c r="D11" s="15" t="s">
        <v>40</v>
      </c>
      <c r="E11" s="15" t="s">
        <v>41</v>
      </c>
      <c r="F11" s="16">
        <v>13372</v>
      </c>
      <c r="G11" s="16">
        <f t="shared" si="0"/>
        <v>4458</v>
      </c>
      <c r="H11" s="16">
        <f t="shared" si="18"/>
        <v>4612</v>
      </c>
      <c r="I11" s="17">
        <f t="shared" si="19"/>
        <v>0.34489979060723902</v>
      </c>
      <c r="J11" s="16">
        <f t="shared" si="20"/>
        <v>8760</v>
      </c>
      <c r="K11" s="17">
        <f t="shared" si="21"/>
        <v>0.65510020939276103</v>
      </c>
      <c r="L11" s="18">
        <v>151</v>
      </c>
      <c r="M11" s="19">
        <f t="shared" si="22"/>
        <v>3.2740676496097139E-2</v>
      </c>
      <c r="N11" s="18">
        <v>4428</v>
      </c>
      <c r="O11" s="19">
        <f t="shared" si="23"/>
        <v>0.96010407632263661</v>
      </c>
      <c r="P11" s="12" t="s">
        <v>27</v>
      </c>
      <c r="Q11" s="20" t="s">
        <v>27</v>
      </c>
      <c r="R11" s="18">
        <v>21</v>
      </c>
      <c r="S11" s="19">
        <f t="shared" si="24"/>
        <v>4.5533391153512572E-3</v>
      </c>
      <c r="T11" s="18">
        <v>12</v>
      </c>
      <c r="U11" s="19">
        <f t="shared" si="25"/>
        <v>2.6019080659150044E-3</v>
      </c>
    </row>
    <row r="12" spans="1:21" ht="315" x14ac:dyDescent="0.25">
      <c r="A12" s="14">
        <v>11</v>
      </c>
      <c r="B12" s="13">
        <v>41483</v>
      </c>
      <c r="C12" s="14" t="s">
        <v>2</v>
      </c>
      <c r="D12" s="15" t="s">
        <v>38</v>
      </c>
      <c r="E12" s="15" t="s">
        <v>39</v>
      </c>
      <c r="F12" s="16">
        <v>5105</v>
      </c>
      <c r="G12" s="16">
        <f t="shared" si="0"/>
        <v>1702</v>
      </c>
      <c r="H12" s="16">
        <f t="shared" si="18"/>
        <v>3007</v>
      </c>
      <c r="I12" s="17">
        <f t="shared" si="19"/>
        <v>0.58903036238981388</v>
      </c>
      <c r="J12" s="16">
        <f t="shared" si="20"/>
        <v>2098</v>
      </c>
      <c r="K12" s="17">
        <f t="shared" si="21"/>
        <v>0.41096963761018607</v>
      </c>
      <c r="L12" s="18">
        <v>2971</v>
      </c>
      <c r="M12" s="19">
        <f t="shared" si="22"/>
        <v>0.98802793481875628</v>
      </c>
      <c r="N12" s="18">
        <v>24</v>
      </c>
      <c r="O12" s="19">
        <f t="shared" si="23"/>
        <v>7.9813767874958429E-3</v>
      </c>
      <c r="P12" s="12" t="s">
        <v>27</v>
      </c>
      <c r="Q12" s="20" t="s">
        <v>27</v>
      </c>
      <c r="R12" s="18">
        <v>2</v>
      </c>
      <c r="S12" s="19">
        <f t="shared" si="24"/>
        <v>6.6511473229132021E-4</v>
      </c>
      <c r="T12" s="18">
        <v>10</v>
      </c>
      <c r="U12" s="19">
        <f t="shared" si="25"/>
        <v>3.3255736614566014E-3</v>
      </c>
    </row>
    <row r="13" spans="1:21" ht="165" x14ac:dyDescent="0.25">
      <c r="A13" s="14">
        <v>12</v>
      </c>
      <c r="B13" s="13">
        <v>40601</v>
      </c>
      <c r="C13" s="14" t="s">
        <v>2</v>
      </c>
      <c r="D13" s="15" t="s">
        <v>42</v>
      </c>
      <c r="E13" s="15" t="s">
        <v>43</v>
      </c>
      <c r="F13" s="16">
        <v>4517</v>
      </c>
      <c r="G13" s="16">
        <f t="shared" si="0"/>
        <v>1506</v>
      </c>
      <c r="H13" s="16">
        <f t="shared" si="18"/>
        <v>1880</v>
      </c>
      <c r="I13" s="17">
        <f t="shared" si="19"/>
        <v>0.41620544609253929</v>
      </c>
      <c r="J13" s="16">
        <f t="shared" si="20"/>
        <v>2637</v>
      </c>
      <c r="K13" s="17">
        <f t="shared" si="21"/>
        <v>0.58379455390746071</v>
      </c>
      <c r="L13" s="18">
        <v>1822</v>
      </c>
      <c r="M13" s="19">
        <f t="shared" si="22"/>
        <v>0.9691489361702128</v>
      </c>
      <c r="N13" s="18">
        <v>33</v>
      </c>
      <c r="O13" s="19">
        <f t="shared" si="23"/>
        <v>1.7553191489361703E-2</v>
      </c>
      <c r="P13" s="12" t="s">
        <v>27</v>
      </c>
      <c r="Q13" s="20" t="s">
        <v>27</v>
      </c>
      <c r="R13" s="18">
        <v>17</v>
      </c>
      <c r="S13" s="19">
        <f t="shared" si="24"/>
        <v>9.0425531914893609E-3</v>
      </c>
      <c r="T13" s="18">
        <v>8</v>
      </c>
      <c r="U13" s="19">
        <f t="shared" si="25"/>
        <v>4.2553191489361703E-3</v>
      </c>
    </row>
    <row r="14" spans="1:21" ht="60" x14ac:dyDescent="0.25">
      <c r="A14" s="14">
        <v>13</v>
      </c>
      <c r="B14" s="13">
        <v>40566</v>
      </c>
      <c r="C14" s="14" t="s">
        <v>2</v>
      </c>
      <c r="D14" s="15" t="s">
        <v>44</v>
      </c>
      <c r="E14" s="15" t="s">
        <v>45</v>
      </c>
      <c r="F14" s="16">
        <v>2384</v>
      </c>
      <c r="G14" s="16">
        <f t="shared" si="0"/>
        <v>795</v>
      </c>
      <c r="H14" s="16">
        <f t="shared" si="18"/>
        <v>1017</v>
      </c>
      <c r="I14" s="17">
        <f t="shared" si="19"/>
        <v>0.42659395973154363</v>
      </c>
      <c r="J14" s="16">
        <f t="shared" si="20"/>
        <v>1367</v>
      </c>
      <c r="K14" s="17">
        <f t="shared" si="21"/>
        <v>0.57340604026845643</v>
      </c>
      <c r="L14" s="18">
        <v>996</v>
      </c>
      <c r="M14" s="19">
        <f t="shared" si="22"/>
        <v>0.97935103244837762</v>
      </c>
      <c r="N14" s="18">
        <v>13</v>
      </c>
      <c r="O14" s="19">
        <f t="shared" si="23"/>
        <v>1.2782694198623401E-2</v>
      </c>
      <c r="P14" s="12" t="s">
        <v>27</v>
      </c>
      <c r="Q14" s="20" t="s">
        <v>27</v>
      </c>
      <c r="R14" s="18">
        <v>4</v>
      </c>
      <c r="S14" s="19">
        <f t="shared" si="24"/>
        <v>3.9331366764995086E-3</v>
      </c>
      <c r="T14" s="18">
        <v>4</v>
      </c>
      <c r="U14" s="19">
        <f t="shared" si="25"/>
        <v>3.9331366764995086E-3</v>
      </c>
    </row>
    <row r="15" spans="1:21" ht="75" x14ac:dyDescent="0.25">
      <c r="A15" s="14">
        <v>14</v>
      </c>
      <c r="B15" s="13">
        <v>39824</v>
      </c>
      <c r="C15" s="14" t="s">
        <v>2</v>
      </c>
      <c r="D15" s="15" t="s">
        <v>46</v>
      </c>
      <c r="E15" s="15" t="s">
        <v>47</v>
      </c>
      <c r="F15" s="16">
        <v>7692</v>
      </c>
      <c r="G15" s="16">
        <f t="shared" si="0"/>
        <v>2564</v>
      </c>
      <c r="H15" s="16">
        <f t="shared" si="18"/>
        <v>1313</v>
      </c>
      <c r="I15" s="17">
        <f t="shared" si="19"/>
        <v>0.17069682787311494</v>
      </c>
      <c r="J15" s="16">
        <f t="shared" si="20"/>
        <v>6379</v>
      </c>
      <c r="K15" s="17">
        <f t="shared" si="21"/>
        <v>0.82930317212688509</v>
      </c>
      <c r="L15" s="18">
        <v>209</v>
      </c>
      <c r="M15" s="19">
        <f t="shared" si="22"/>
        <v>0.15917745620715917</v>
      </c>
      <c r="N15" s="18">
        <v>1090</v>
      </c>
      <c r="O15" s="19">
        <f t="shared" si="23"/>
        <v>0.83015993907083019</v>
      </c>
      <c r="P15" s="12" t="s">
        <v>27</v>
      </c>
      <c r="Q15" s="20" t="s">
        <v>27</v>
      </c>
      <c r="R15" s="18">
        <v>6</v>
      </c>
      <c r="S15" s="19">
        <f t="shared" si="24"/>
        <v>4.56968773800457E-3</v>
      </c>
      <c r="T15" s="18">
        <v>8</v>
      </c>
      <c r="U15" s="19">
        <f t="shared" si="25"/>
        <v>6.0929169840060931E-3</v>
      </c>
    </row>
    <row r="16" spans="1:21" ht="75" x14ac:dyDescent="0.25">
      <c r="A16" s="14">
        <v>15</v>
      </c>
      <c r="B16" s="13">
        <v>37787</v>
      </c>
      <c r="C16" s="14" t="s">
        <v>2</v>
      </c>
      <c r="D16" s="15" t="s">
        <v>32</v>
      </c>
      <c r="E16" s="15" t="s">
        <v>33</v>
      </c>
      <c r="F16" s="16">
        <v>921</v>
      </c>
      <c r="G16" s="16">
        <f t="shared" si="0"/>
        <v>307</v>
      </c>
      <c r="H16" s="16">
        <f t="shared" si="18"/>
        <v>528</v>
      </c>
      <c r="I16" s="17">
        <f t="shared" si="19"/>
        <v>0.57328990228013033</v>
      </c>
      <c r="J16" s="16">
        <f t="shared" si="20"/>
        <v>393</v>
      </c>
      <c r="K16" s="17">
        <f t="shared" si="21"/>
        <v>0.42671009771986973</v>
      </c>
      <c r="L16" s="18">
        <v>171</v>
      </c>
      <c r="M16" s="19">
        <f t="shared" si="22"/>
        <v>0.32386363636363635</v>
      </c>
      <c r="N16" s="18">
        <v>349</v>
      </c>
      <c r="O16" s="19">
        <f t="shared" si="23"/>
        <v>0.66098484848484851</v>
      </c>
      <c r="P16" s="12" t="s">
        <v>27</v>
      </c>
      <c r="Q16" s="20" t="s">
        <v>27</v>
      </c>
      <c r="R16" s="18">
        <v>5</v>
      </c>
      <c r="S16" s="19">
        <f t="shared" si="24"/>
        <v>9.46969696969697E-3</v>
      </c>
      <c r="T16" s="18">
        <v>3</v>
      </c>
      <c r="U16" s="19">
        <f t="shared" si="25"/>
        <v>5.681818181818182E-3</v>
      </c>
    </row>
    <row r="17" spans="1:21" ht="60" x14ac:dyDescent="0.25">
      <c r="A17" s="14">
        <v>16</v>
      </c>
      <c r="B17" s="13">
        <v>37605</v>
      </c>
      <c r="C17" s="14" t="s">
        <v>2</v>
      </c>
      <c r="D17" s="15" t="s">
        <v>36</v>
      </c>
      <c r="E17" s="15" t="s">
        <v>37</v>
      </c>
      <c r="F17" s="16">
        <v>19055</v>
      </c>
      <c r="G17" s="16">
        <f t="shared" si="0"/>
        <v>6352</v>
      </c>
      <c r="H17" s="16">
        <f>L17+N17+R17+T17+P17</f>
        <v>5599</v>
      </c>
      <c r="I17" s="17">
        <f t="shared" si="19"/>
        <v>0.29383363946470742</v>
      </c>
      <c r="J17" s="16">
        <f t="shared" si="20"/>
        <v>13456</v>
      </c>
      <c r="K17" s="17">
        <f t="shared" si="21"/>
        <v>0.70616636053529258</v>
      </c>
      <c r="L17" s="18">
        <v>5444</v>
      </c>
      <c r="M17" s="19">
        <f t="shared" si="22"/>
        <v>0.97231648508662261</v>
      </c>
      <c r="N17" s="18">
        <v>102</v>
      </c>
      <c r="O17" s="19">
        <f t="shared" si="23"/>
        <v>1.8217538846222538E-2</v>
      </c>
      <c r="P17" s="18">
        <v>17</v>
      </c>
      <c r="Q17" s="19">
        <f>P17/H17</f>
        <v>3.0362564743704233E-3</v>
      </c>
      <c r="R17" s="18">
        <v>18</v>
      </c>
      <c r="S17" s="19">
        <f t="shared" si="24"/>
        <v>3.2148597963922131E-3</v>
      </c>
      <c r="T17" s="18">
        <v>18</v>
      </c>
      <c r="U17" s="19">
        <f t="shared" si="25"/>
        <v>3.2148597963922131E-3</v>
      </c>
    </row>
    <row r="18" spans="1:21" ht="60" x14ac:dyDescent="0.25">
      <c r="A18" s="14">
        <v>17</v>
      </c>
      <c r="B18" s="13">
        <v>37150</v>
      </c>
      <c r="C18" s="14" t="s">
        <v>2</v>
      </c>
      <c r="D18" s="15" t="s">
        <v>34</v>
      </c>
      <c r="E18" s="15" t="s">
        <v>35</v>
      </c>
      <c r="F18" s="16">
        <v>2838</v>
      </c>
      <c r="G18" s="16">
        <f t="shared" si="0"/>
        <v>946</v>
      </c>
      <c r="H18" s="16">
        <f>L18+N18+R18+T18</f>
        <v>2277</v>
      </c>
      <c r="I18" s="17">
        <f t="shared" si="19"/>
        <v>0.80232558139534882</v>
      </c>
      <c r="J18" s="16">
        <f t="shared" si="20"/>
        <v>561</v>
      </c>
      <c r="K18" s="17">
        <f t="shared" si="21"/>
        <v>0.19767441860465115</v>
      </c>
      <c r="L18" s="18">
        <v>2232</v>
      </c>
      <c r="M18" s="19">
        <f t="shared" si="22"/>
        <v>0.98023715415019763</v>
      </c>
      <c r="N18" s="18">
        <v>22</v>
      </c>
      <c r="O18" s="19">
        <f t="shared" si="23"/>
        <v>9.6618357487922701E-3</v>
      </c>
      <c r="P18" s="12" t="s">
        <v>27</v>
      </c>
      <c r="Q18" s="20" t="s">
        <v>27</v>
      </c>
      <c r="R18" s="18">
        <v>9</v>
      </c>
      <c r="S18" s="19">
        <f t="shared" si="24"/>
        <v>3.952569169960474E-3</v>
      </c>
      <c r="T18" s="18">
        <v>14</v>
      </c>
      <c r="U18" s="19">
        <f t="shared" si="25"/>
        <v>6.148440931049627E-3</v>
      </c>
    </row>
    <row r="19" spans="1:21" ht="75" x14ac:dyDescent="0.25">
      <c r="A19" s="14">
        <v>18</v>
      </c>
      <c r="B19" s="13">
        <v>37136</v>
      </c>
      <c r="C19" s="14" t="s">
        <v>2</v>
      </c>
      <c r="D19" s="15" t="s">
        <v>76</v>
      </c>
      <c r="E19" s="15" t="s">
        <v>77</v>
      </c>
      <c r="F19" s="16">
        <v>24293</v>
      </c>
      <c r="G19" s="16">
        <f t="shared" si="0"/>
        <v>8098</v>
      </c>
      <c r="H19" s="16">
        <f>L19+N19+R19+T19</f>
        <v>3157</v>
      </c>
      <c r="I19" s="17">
        <f t="shared" si="19"/>
        <v>0.1299551311077265</v>
      </c>
      <c r="J19" s="16">
        <f t="shared" si="20"/>
        <v>21136</v>
      </c>
      <c r="K19" s="17">
        <f t="shared" si="21"/>
        <v>0.8700448688922735</v>
      </c>
      <c r="L19" s="18">
        <v>275</v>
      </c>
      <c r="M19" s="19">
        <f t="shared" si="22"/>
        <v>8.7108013937282236E-2</v>
      </c>
      <c r="N19" s="18">
        <v>2836</v>
      </c>
      <c r="O19" s="19">
        <f t="shared" si="23"/>
        <v>0.89832119100411778</v>
      </c>
      <c r="P19" s="12" t="s">
        <v>27</v>
      </c>
      <c r="Q19" s="20" t="s">
        <v>27</v>
      </c>
      <c r="R19" s="18">
        <v>28</v>
      </c>
      <c r="S19" s="19">
        <f t="shared" si="24"/>
        <v>8.869179600886918E-3</v>
      </c>
      <c r="T19" s="18">
        <v>18</v>
      </c>
      <c r="U19" s="19">
        <f t="shared" si="25"/>
        <v>5.7016154577130187E-3</v>
      </c>
    </row>
    <row r="20" spans="1:21" ht="120" x14ac:dyDescent="0.25">
      <c r="A20" s="14">
        <v>19</v>
      </c>
      <c r="B20" s="13">
        <v>37101</v>
      </c>
      <c r="C20" s="14" t="s">
        <v>2</v>
      </c>
      <c r="D20" s="15" t="s">
        <v>30</v>
      </c>
      <c r="E20" s="15" t="s">
        <v>31</v>
      </c>
      <c r="F20" s="16">
        <v>563</v>
      </c>
      <c r="G20" s="16">
        <f t="shared" si="0"/>
        <v>188</v>
      </c>
      <c r="H20" s="16">
        <f>L20+N20+R20+T20</f>
        <v>341</v>
      </c>
      <c r="I20" s="17">
        <f t="shared" si="19"/>
        <v>0.60568383658969804</v>
      </c>
      <c r="J20" s="16">
        <f t="shared" si="20"/>
        <v>222</v>
      </c>
      <c r="K20" s="17">
        <f t="shared" si="21"/>
        <v>0.39431616341030196</v>
      </c>
      <c r="L20" s="18">
        <v>340</v>
      </c>
      <c r="M20" s="19">
        <f t="shared" si="22"/>
        <v>0.99706744868035191</v>
      </c>
      <c r="N20" s="18">
        <v>1</v>
      </c>
      <c r="O20" s="19">
        <f t="shared" si="23"/>
        <v>2.9325513196480938E-3</v>
      </c>
      <c r="P20" s="12" t="s">
        <v>27</v>
      </c>
      <c r="Q20" s="20" t="s">
        <v>27</v>
      </c>
      <c r="R20" s="18">
        <v>0</v>
      </c>
      <c r="S20" s="19">
        <f t="shared" si="24"/>
        <v>0</v>
      </c>
      <c r="T20" s="18">
        <v>0</v>
      </c>
      <c r="U20" s="19">
        <f t="shared" si="25"/>
        <v>0</v>
      </c>
    </row>
    <row r="21" spans="1:21" ht="90" x14ac:dyDescent="0.25">
      <c r="A21" s="14">
        <v>20</v>
      </c>
      <c r="B21" s="13">
        <v>37094</v>
      </c>
      <c r="C21" s="14" t="s">
        <v>2</v>
      </c>
      <c r="D21" s="15" t="s">
        <v>78</v>
      </c>
      <c r="E21" s="15" t="s">
        <v>79</v>
      </c>
      <c r="F21" s="16">
        <v>12214</v>
      </c>
      <c r="G21" s="16">
        <f t="shared" si="0"/>
        <v>4072</v>
      </c>
      <c r="H21" s="16">
        <f>L21+N21+R21+T21</f>
        <v>5075</v>
      </c>
      <c r="I21" s="17">
        <f t="shared" si="19"/>
        <v>0.41550679548059605</v>
      </c>
      <c r="J21" s="16">
        <f t="shared" si="20"/>
        <v>7139</v>
      </c>
      <c r="K21" s="17">
        <f t="shared" si="21"/>
        <v>0.58449320451940401</v>
      </c>
      <c r="L21" s="18">
        <v>87</v>
      </c>
      <c r="M21" s="19">
        <f t="shared" si="22"/>
        <v>1.7142857142857144E-2</v>
      </c>
      <c r="N21" s="18">
        <v>4892</v>
      </c>
      <c r="O21" s="19">
        <f t="shared" si="23"/>
        <v>0.96394088669950739</v>
      </c>
      <c r="P21" s="12" t="s">
        <v>27</v>
      </c>
      <c r="Q21" s="20" t="s">
        <v>27</v>
      </c>
      <c r="R21" s="18">
        <v>61</v>
      </c>
      <c r="S21" s="19">
        <f t="shared" si="24"/>
        <v>1.2019704433497537E-2</v>
      </c>
      <c r="T21" s="18">
        <v>35</v>
      </c>
      <c r="U21" s="19">
        <f t="shared" si="25"/>
        <v>6.8965517241379309E-3</v>
      </c>
    </row>
    <row r="22" spans="1:21" ht="90" x14ac:dyDescent="0.25">
      <c r="A22" s="14">
        <v>21</v>
      </c>
      <c r="B22" s="13">
        <v>36585</v>
      </c>
      <c r="C22" s="14" t="s">
        <v>2</v>
      </c>
      <c r="D22" s="15" t="s">
        <v>28</v>
      </c>
      <c r="E22" s="15" t="s">
        <v>29</v>
      </c>
      <c r="F22" s="16">
        <v>596</v>
      </c>
      <c r="G22" s="16">
        <f t="shared" si="0"/>
        <v>199</v>
      </c>
      <c r="H22" s="16">
        <f>L22+N22+R22+T22</f>
        <v>325</v>
      </c>
      <c r="I22" s="17">
        <f t="shared" si="19"/>
        <v>0.54530201342281881</v>
      </c>
      <c r="J22" s="16">
        <f t="shared" si="20"/>
        <v>271</v>
      </c>
      <c r="K22" s="17">
        <f t="shared" si="21"/>
        <v>0.45469798657718119</v>
      </c>
      <c r="L22" s="18">
        <v>310</v>
      </c>
      <c r="M22" s="19">
        <f t="shared" si="22"/>
        <v>0.9538461538461539</v>
      </c>
      <c r="N22" s="18">
        <v>9</v>
      </c>
      <c r="O22" s="19">
        <f t="shared" si="23"/>
        <v>2.7692307692307693E-2</v>
      </c>
      <c r="P22" s="12" t="s">
        <v>27</v>
      </c>
      <c r="Q22" s="20" t="s">
        <v>27</v>
      </c>
      <c r="R22" s="18">
        <v>0</v>
      </c>
      <c r="S22" s="19">
        <f t="shared" si="24"/>
        <v>0</v>
      </c>
      <c r="T22" s="18">
        <v>6</v>
      </c>
      <c r="U22" s="19">
        <f t="shared" si="25"/>
        <v>1.8461538461538463E-2</v>
      </c>
    </row>
    <row r="23" spans="1:21" ht="60" x14ac:dyDescent="0.25">
      <c r="A23" s="14">
        <v>22</v>
      </c>
      <c r="B23" s="13">
        <v>36513</v>
      </c>
      <c r="C23" s="14" t="s">
        <v>2</v>
      </c>
      <c r="D23" s="15" t="s">
        <v>70</v>
      </c>
      <c r="E23" s="15" t="s">
        <v>73</v>
      </c>
      <c r="F23" s="16">
        <v>14554</v>
      </c>
      <c r="G23" s="16">
        <f t="shared" si="0"/>
        <v>4852</v>
      </c>
      <c r="H23" s="16">
        <f>L23+N23+R23+T23+P23</f>
        <v>5304</v>
      </c>
      <c r="I23" s="17">
        <f t="shared" si="19"/>
        <v>0.3644358939123265</v>
      </c>
      <c r="J23" s="16">
        <f t="shared" si="20"/>
        <v>9250</v>
      </c>
      <c r="K23" s="17">
        <f t="shared" si="21"/>
        <v>0.63556410608767344</v>
      </c>
      <c r="L23" s="18">
        <v>5262</v>
      </c>
      <c r="M23" s="19">
        <f t="shared" si="22"/>
        <v>0.99208144796380093</v>
      </c>
      <c r="N23" s="18">
        <v>19</v>
      </c>
      <c r="O23" s="19">
        <f t="shared" si="23"/>
        <v>3.5822021116138762E-3</v>
      </c>
      <c r="P23" s="18">
        <v>17</v>
      </c>
      <c r="Q23" s="19">
        <f>P23/H23</f>
        <v>3.205128205128205E-3</v>
      </c>
      <c r="R23" s="18">
        <v>6</v>
      </c>
      <c r="S23" s="19">
        <f t="shared" si="24"/>
        <v>1.1312217194570137E-3</v>
      </c>
      <c r="T23" s="18">
        <v>0</v>
      </c>
      <c r="U23" s="19">
        <f t="shared" si="25"/>
        <v>0</v>
      </c>
    </row>
    <row r="24" spans="1:21" ht="60" x14ac:dyDescent="0.25">
      <c r="A24" s="14">
        <v>23</v>
      </c>
      <c r="B24" s="13">
        <v>36513</v>
      </c>
      <c r="C24" s="14" t="s">
        <v>2</v>
      </c>
      <c r="D24" s="15" t="s">
        <v>71</v>
      </c>
      <c r="E24" s="15" t="s">
        <v>74</v>
      </c>
      <c r="F24" s="16">
        <v>18985</v>
      </c>
      <c r="G24" s="16">
        <f t="shared" si="0"/>
        <v>6329</v>
      </c>
      <c r="H24" s="16">
        <f>L24+N24+R24+T24+P24</f>
        <v>2201</v>
      </c>
      <c r="I24" s="17">
        <f t="shared" si="19"/>
        <v>0.11593363181459046</v>
      </c>
      <c r="J24" s="16">
        <f t="shared" si="20"/>
        <v>16784</v>
      </c>
      <c r="K24" s="17">
        <f t="shared" si="21"/>
        <v>0.88406636818540951</v>
      </c>
      <c r="L24" s="18">
        <v>2169</v>
      </c>
      <c r="M24" s="19">
        <f t="shared" si="22"/>
        <v>0.98546115402089962</v>
      </c>
      <c r="N24" s="18">
        <v>14</v>
      </c>
      <c r="O24" s="19">
        <f t="shared" si="23"/>
        <v>6.3607451158564287E-3</v>
      </c>
      <c r="P24" s="18">
        <v>7</v>
      </c>
      <c r="Q24" s="19">
        <f>P24/H24</f>
        <v>3.1803725579282144E-3</v>
      </c>
      <c r="R24" s="18">
        <v>11</v>
      </c>
      <c r="S24" s="19">
        <f t="shared" si="24"/>
        <v>4.9977283053157656E-3</v>
      </c>
      <c r="T24" s="18">
        <v>0</v>
      </c>
      <c r="U24" s="19">
        <f t="shared" si="25"/>
        <v>0</v>
      </c>
    </row>
    <row r="25" spans="1:21" ht="60" x14ac:dyDescent="0.25">
      <c r="A25" s="14">
        <v>24</v>
      </c>
      <c r="B25" s="13">
        <v>36513</v>
      </c>
      <c r="C25" s="14" t="s">
        <v>2</v>
      </c>
      <c r="D25" s="15" t="s">
        <v>72</v>
      </c>
      <c r="E25" s="15" t="s">
        <v>75</v>
      </c>
      <c r="F25" s="16">
        <v>11357</v>
      </c>
      <c r="G25" s="16">
        <f t="shared" si="0"/>
        <v>3786</v>
      </c>
      <c r="H25" s="16">
        <f>L25+N25+R25+T25+P25</f>
        <v>3500</v>
      </c>
      <c r="I25" s="17">
        <f t="shared" si="19"/>
        <v>0.30817997710663025</v>
      </c>
      <c r="J25" s="16">
        <f t="shared" si="20"/>
        <v>7857</v>
      </c>
      <c r="K25" s="17">
        <f t="shared" si="21"/>
        <v>0.69182002289336975</v>
      </c>
      <c r="L25" s="18">
        <v>3399</v>
      </c>
      <c r="M25" s="19">
        <f t="shared" si="22"/>
        <v>0.9711428571428572</v>
      </c>
      <c r="N25" s="18">
        <v>17</v>
      </c>
      <c r="O25" s="19">
        <f t="shared" si="23"/>
        <v>4.8571428571428567E-3</v>
      </c>
      <c r="P25" s="18">
        <v>11</v>
      </c>
      <c r="Q25" s="19">
        <f>P25/H25</f>
        <v>3.142857142857143E-3</v>
      </c>
      <c r="R25" s="18">
        <v>6</v>
      </c>
      <c r="S25" s="19">
        <f t="shared" si="24"/>
        <v>1.7142857142857142E-3</v>
      </c>
      <c r="T25" s="18">
        <v>67</v>
      </c>
      <c r="U25" s="19">
        <f t="shared" si="25"/>
        <v>1.9142857142857142E-2</v>
      </c>
    </row>
    <row r="26" spans="1:21" ht="30" x14ac:dyDescent="0.25">
      <c r="A26" s="14">
        <v>25</v>
      </c>
      <c r="B26" s="13">
        <v>36464</v>
      </c>
      <c r="C26" s="14" t="s">
        <v>2</v>
      </c>
      <c r="D26" s="15" t="s">
        <v>23</v>
      </c>
      <c r="E26" s="15" t="s">
        <v>22</v>
      </c>
      <c r="F26" s="16">
        <v>4872</v>
      </c>
      <c r="G26" s="16">
        <f t="shared" si="0"/>
        <v>1624</v>
      </c>
      <c r="H26" s="16">
        <f>L26+N26+R26+T26</f>
        <v>1967</v>
      </c>
      <c r="I26" s="17">
        <f t="shared" si="19"/>
        <v>0.40373563218390807</v>
      </c>
      <c r="J26" s="16">
        <f t="shared" si="20"/>
        <v>2905</v>
      </c>
      <c r="K26" s="17">
        <f t="shared" si="21"/>
        <v>0.59626436781609193</v>
      </c>
      <c r="L26" s="18">
        <v>668</v>
      </c>
      <c r="M26" s="19">
        <f t="shared" si="22"/>
        <v>0.33960345704117945</v>
      </c>
      <c r="N26" s="18">
        <v>1253</v>
      </c>
      <c r="O26" s="19">
        <f t="shared" si="23"/>
        <v>0.63701067615658358</v>
      </c>
      <c r="P26" s="12" t="s">
        <v>27</v>
      </c>
      <c r="Q26" s="20" t="s">
        <v>27</v>
      </c>
      <c r="R26" s="18">
        <v>36</v>
      </c>
      <c r="S26" s="19">
        <f t="shared" si="24"/>
        <v>1.8301982714794104E-2</v>
      </c>
      <c r="T26" s="18">
        <v>10</v>
      </c>
      <c r="U26" s="19">
        <f t="shared" si="25"/>
        <v>5.0838840874428059E-3</v>
      </c>
    </row>
    <row r="27" spans="1:21" ht="45" x14ac:dyDescent="0.25">
      <c r="A27" s="14">
        <v>26</v>
      </c>
      <c r="B27" s="13">
        <v>36359</v>
      </c>
      <c r="C27" s="14" t="s">
        <v>2</v>
      </c>
      <c r="D27" s="15" t="s">
        <v>66</v>
      </c>
      <c r="E27" s="15" t="s">
        <v>67</v>
      </c>
      <c r="F27" s="16">
        <v>1476</v>
      </c>
      <c r="G27" s="16">
        <f t="shared" si="0"/>
        <v>492</v>
      </c>
      <c r="H27" s="16">
        <f>L27+N27+R27+T27</f>
        <v>991</v>
      </c>
      <c r="I27" s="17">
        <f t="shared" si="19"/>
        <v>0.67140921409214094</v>
      </c>
      <c r="J27" s="16">
        <f t="shared" si="20"/>
        <v>485</v>
      </c>
      <c r="K27" s="17">
        <f t="shared" si="21"/>
        <v>0.32859078590785906</v>
      </c>
      <c r="L27" s="18">
        <v>979</v>
      </c>
      <c r="M27" s="19">
        <f t="shared" si="22"/>
        <v>0.98789101917255295</v>
      </c>
      <c r="N27" s="18">
        <v>5</v>
      </c>
      <c r="O27" s="19">
        <f t="shared" si="23"/>
        <v>5.0454086781029266E-3</v>
      </c>
      <c r="P27" s="12" t="s">
        <v>27</v>
      </c>
      <c r="Q27" s="20" t="s">
        <v>27</v>
      </c>
      <c r="R27" s="18">
        <v>5</v>
      </c>
      <c r="S27" s="19">
        <f t="shared" si="24"/>
        <v>5.0454086781029266E-3</v>
      </c>
      <c r="T27" s="18">
        <v>2</v>
      </c>
      <c r="U27" s="19">
        <f t="shared" si="25"/>
        <v>2.0181634712411706E-3</v>
      </c>
    </row>
    <row r="28" spans="1:21" ht="30" x14ac:dyDescent="0.25">
      <c r="A28" s="14">
        <v>27</v>
      </c>
      <c r="B28" s="13">
        <v>36359</v>
      </c>
      <c r="C28" s="14" t="s">
        <v>2</v>
      </c>
      <c r="D28" s="15" t="s">
        <v>68</v>
      </c>
      <c r="E28" s="15" t="s">
        <v>69</v>
      </c>
      <c r="F28" s="16">
        <v>3226</v>
      </c>
      <c r="G28" s="16">
        <f t="shared" si="0"/>
        <v>1076</v>
      </c>
      <c r="H28" s="16">
        <f>L28+N28+R28+T28</f>
        <v>1927</v>
      </c>
      <c r="I28" s="17">
        <f t="shared" si="19"/>
        <v>0.59733415995040295</v>
      </c>
      <c r="J28" s="16">
        <f t="shared" si="20"/>
        <v>1299</v>
      </c>
      <c r="K28" s="17">
        <f t="shared" si="21"/>
        <v>0.40266584004959705</v>
      </c>
      <c r="L28" s="18">
        <v>1877</v>
      </c>
      <c r="M28" s="19">
        <f t="shared" si="22"/>
        <v>0.97405293201868193</v>
      </c>
      <c r="N28" s="18">
        <v>29</v>
      </c>
      <c r="O28" s="19">
        <f t="shared" si="23"/>
        <v>1.5049299429164505E-2</v>
      </c>
      <c r="P28" s="12" t="s">
        <v>27</v>
      </c>
      <c r="Q28" s="20" t="s">
        <v>27</v>
      </c>
      <c r="R28" s="18">
        <v>19</v>
      </c>
      <c r="S28" s="19">
        <f t="shared" si="24"/>
        <v>9.8598858329008825E-3</v>
      </c>
      <c r="T28" s="18">
        <v>2</v>
      </c>
      <c r="U28" s="19">
        <f t="shared" si="25"/>
        <v>1.0378827192527244E-3</v>
      </c>
    </row>
    <row r="29" spans="1:21" ht="45" x14ac:dyDescent="0.25">
      <c r="A29" s="14">
        <v>28</v>
      </c>
      <c r="B29" s="13">
        <v>36352</v>
      </c>
      <c r="C29" s="14" t="s">
        <v>2</v>
      </c>
      <c r="D29" s="15" t="s">
        <v>64</v>
      </c>
      <c r="E29" s="15" t="s">
        <v>65</v>
      </c>
      <c r="F29" s="16">
        <v>7563</v>
      </c>
      <c r="G29" s="16">
        <f t="shared" si="0"/>
        <v>2521</v>
      </c>
      <c r="H29" s="16">
        <f>L29+N29+R29+T29</f>
        <v>2496</v>
      </c>
      <c r="I29" s="17">
        <f t="shared" si="19"/>
        <v>0.33002776675922252</v>
      </c>
      <c r="J29" s="16">
        <f t="shared" si="20"/>
        <v>5067</v>
      </c>
      <c r="K29" s="17">
        <f t="shared" si="21"/>
        <v>0.66997223324077748</v>
      </c>
      <c r="L29" s="18">
        <v>1502</v>
      </c>
      <c r="M29" s="19">
        <f t="shared" si="22"/>
        <v>0.60176282051282048</v>
      </c>
      <c r="N29" s="18">
        <v>973</v>
      </c>
      <c r="O29" s="19">
        <f t="shared" si="23"/>
        <v>0.38982371794871795</v>
      </c>
      <c r="P29" s="12" t="s">
        <v>27</v>
      </c>
      <c r="Q29" s="20" t="s">
        <v>27</v>
      </c>
      <c r="R29" s="18">
        <v>16</v>
      </c>
      <c r="S29" s="19">
        <f t="shared" si="24"/>
        <v>6.41025641025641E-3</v>
      </c>
      <c r="T29" s="18">
        <v>5</v>
      </c>
      <c r="U29" s="19">
        <f t="shared" si="25"/>
        <v>2.003205128205128E-3</v>
      </c>
    </row>
    <row r="30" spans="1:21" ht="75" x14ac:dyDescent="0.25">
      <c r="A30" s="14">
        <v>29</v>
      </c>
      <c r="B30" s="13">
        <v>36128</v>
      </c>
      <c r="C30" s="14" t="s">
        <v>2</v>
      </c>
      <c r="D30" s="15" t="s">
        <v>15</v>
      </c>
      <c r="E30" s="15" t="s">
        <v>18</v>
      </c>
      <c r="F30" s="16">
        <v>542246</v>
      </c>
      <c r="G30" s="16">
        <f t="shared" si="0"/>
        <v>180749</v>
      </c>
      <c r="H30" s="16">
        <f>L30+N30+R30+T30</f>
        <v>31795</v>
      </c>
      <c r="I30" s="17">
        <f t="shared" si="19"/>
        <v>5.863574835037972E-2</v>
      </c>
      <c r="J30" s="16">
        <f t="shared" si="20"/>
        <v>510451</v>
      </c>
      <c r="K30" s="17">
        <f t="shared" si="21"/>
        <v>0.94136425164962023</v>
      </c>
      <c r="L30" s="18">
        <v>21157</v>
      </c>
      <c r="M30" s="19">
        <f t="shared" si="22"/>
        <v>0.66541909105205221</v>
      </c>
      <c r="N30" s="18">
        <v>7368</v>
      </c>
      <c r="O30" s="19">
        <f t="shared" si="23"/>
        <v>0.23173454945746186</v>
      </c>
      <c r="P30" s="12" t="s">
        <v>27</v>
      </c>
      <c r="Q30" s="20" t="s">
        <v>27</v>
      </c>
      <c r="R30" s="18">
        <v>316</v>
      </c>
      <c r="S30" s="19">
        <f t="shared" si="24"/>
        <v>9.9386696021387007E-3</v>
      </c>
      <c r="T30" s="18">
        <v>2954</v>
      </c>
      <c r="U30" s="19">
        <f t="shared" si="25"/>
        <v>9.2907689888347231E-2</v>
      </c>
    </row>
    <row r="31" spans="1:21" ht="30" x14ac:dyDescent="0.25">
      <c r="A31" s="14">
        <v>30</v>
      </c>
      <c r="B31" s="13">
        <v>36002</v>
      </c>
      <c r="C31" s="14" t="s">
        <v>2</v>
      </c>
      <c r="D31" s="15" t="s">
        <v>13</v>
      </c>
      <c r="E31" s="15" t="s">
        <v>17</v>
      </c>
      <c r="F31" s="16">
        <v>16875</v>
      </c>
      <c r="G31" s="16">
        <f t="shared" si="0"/>
        <v>5625</v>
      </c>
      <c r="H31" s="16">
        <f>L31+N31+P31+R31+T31</f>
        <v>6219</v>
      </c>
      <c r="I31" s="17">
        <f t="shared" si="19"/>
        <v>0.36853333333333332</v>
      </c>
      <c r="J31" s="16">
        <f t="shared" si="20"/>
        <v>10656</v>
      </c>
      <c r="K31" s="17">
        <f t="shared" si="21"/>
        <v>0.63146666666666662</v>
      </c>
      <c r="L31" s="18">
        <v>6056</v>
      </c>
      <c r="M31" s="19">
        <f t="shared" si="22"/>
        <v>0.9737899983920244</v>
      </c>
      <c r="N31" s="18">
        <v>91</v>
      </c>
      <c r="O31" s="19">
        <f t="shared" si="23"/>
        <v>1.463257758482071E-2</v>
      </c>
      <c r="P31" s="18">
        <v>28</v>
      </c>
      <c r="Q31" s="19">
        <f t="shared" ref="Q31:Q41" si="26">P31/H31</f>
        <v>4.5023315645602189E-3</v>
      </c>
      <c r="R31" s="18">
        <v>44</v>
      </c>
      <c r="S31" s="19">
        <f t="shared" si="24"/>
        <v>7.0750924585946291E-3</v>
      </c>
      <c r="T31" s="18">
        <v>0</v>
      </c>
      <c r="U31" s="19">
        <f t="shared" si="25"/>
        <v>0</v>
      </c>
    </row>
    <row r="32" spans="1:21" ht="45" x14ac:dyDescent="0.25">
      <c r="A32" s="14">
        <v>31</v>
      </c>
      <c r="B32" s="13">
        <v>35862</v>
      </c>
      <c r="C32" s="14" t="s">
        <v>2</v>
      </c>
      <c r="D32" s="15" t="s">
        <v>19</v>
      </c>
      <c r="E32" s="15" t="s">
        <v>20</v>
      </c>
      <c r="F32" s="16">
        <v>210054</v>
      </c>
      <c r="G32" s="16">
        <f t="shared" si="0"/>
        <v>70018</v>
      </c>
      <c r="H32" s="16">
        <f>L32+N32+P32+R32+T32</f>
        <v>95357</v>
      </c>
      <c r="I32" s="17">
        <f t="shared" si="19"/>
        <v>0.45396421872470888</v>
      </c>
      <c r="J32" s="16">
        <f t="shared" si="20"/>
        <v>114697</v>
      </c>
      <c r="K32" s="17">
        <f t="shared" si="21"/>
        <v>0.54603578127529107</v>
      </c>
      <c r="L32" s="18">
        <v>67649</v>
      </c>
      <c r="M32" s="19">
        <f t="shared" si="22"/>
        <v>0.70942877817045413</v>
      </c>
      <c r="N32" s="18">
        <v>5429</v>
      </c>
      <c r="O32" s="19">
        <f t="shared" si="23"/>
        <v>5.6933418626844381E-2</v>
      </c>
      <c r="P32" s="18">
        <v>4351</v>
      </c>
      <c r="Q32" s="19">
        <f t="shared" si="26"/>
        <v>4.5628532776828129E-2</v>
      </c>
      <c r="R32" s="18">
        <v>931</v>
      </c>
      <c r="S32" s="19">
        <f t="shared" si="24"/>
        <v>9.7633105068322193E-3</v>
      </c>
      <c r="T32" s="18">
        <v>16997</v>
      </c>
      <c r="U32" s="19">
        <f t="shared" si="25"/>
        <v>0.17824595991904107</v>
      </c>
    </row>
    <row r="33" spans="1:21" ht="30" x14ac:dyDescent="0.25">
      <c r="A33" s="14">
        <v>32</v>
      </c>
      <c r="B33" s="13">
        <v>35680</v>
      </c>
      <c r="C33" s="14" t="s">
        <v>2</v>
      </c>
      <c r="D33" s="15" t="s">
        <v>63</v>
      </c>
      <c r="E33" s="15" t="s">
        <v>62</v>
      </c>
      <c r="F33" s="16">
        <v>1650</v>
      </c>
      <c r="G33" s="16">
        <f t="shared" si="0"/>
        <v>550</v>
      </c>
      <c r="H33" s="16">
        <f t="shared" ref="H33:H41" si="27">L33+N33+R33+P33</f>
        <v>1300</v>
      </c>
      <c r="I33" s="17">
        <f t="shared" si="19"/>
        <v>0.78787878787878785</v>
      </c>
      <c r="J33" s="16">
        <f t="shared" si="20"/>
        <v>350</v>
      </c>
      <c r="K33" s="17">
        <f t="shared" si="21"/>
        <v>0.21212121212121213</v>
      </c>
      <c r="L33" s="18">
        <v>1219</v>
      </c>
      <c r="M33" s="19">
        <f t="shared" si="22"/>
        <v>0.93769230769230771</v>
      </c>
      <c r="N33" s="18">
        <v>32</v>
      </c>
      <c r="O33" s="19">
        <f t="shared" si="23"/>
        <v>2.4615384615384615E-2</v>
      </c>
      <c r="P33" s="18">
        <v>12</v>
      </c>
      <c r="Q33" s="19">
        <f t="shared" si="26"/>
        <v>9.2307692307692316E-3</v>
      </c>
      <c r="R33" s="18">
        <v>37</v>
      </c>
      <c r="S33" s="19">
        <f t="shared" si="24"/>
        <v>2.8461538461538462E-2</v>
      </c>
      <c r="T33" s="12" t="s">
        <v>27</v>
      </c>
      <c r="U33" s="20" t="s">
        <v>27</v>
      </c>
    </row>
    <row r="34" spans="1:21" ht="60" x14ac:dyDescent="0.25">
      <c r="A34" s="14">
        <v>33</v>
      </c>
      <c r="B34" s="13">
        <v>35491</v>
      </c>
      <c r="C34" s="14" t="s">
        <v>2</v>
      </c>
      <c r="D34" s="15" t="s">
        <v>60</v>
      </c>
      <c r="E34" s="15" t="s">
        <v>61</v>
      </c>
      <c r="F34" s="16">
        <v>4245</v>
      </c>
      <c r="G34" s="16">
        <f t="shared" si="0"/>
        <v>1415</v>
      </c>
      <c r="H34" s="16">
        <f t="shared" si="27"/>
        <v>1300</v>
      </c>
      <c r="I34" s="17">
        <f t="shared" si="19"/>
        <v>0.30624263839811544</v>
      </c>
      <c r="J34" s="16">
        <f t="shared" si="20"/>
        <v>2945</v>
      </c>
      <c r="K34" s="17">
        <f t="shared" si="21"/>
        <v>0.69375736160188461</v>
      </c>
      <c r="L34" s="18">
        <v>1219</v>
      </c>
      <c r="M34" s="19">
        <f t="shared" si="22"/>
        <v>0.93769230769230771</v>
      </c>
      <c r="N34" s="18">
        <v>32</v>
      </c>
      <c r="O34" s="19">
        <f t="shared" si="23"/>
        <v>2.4615384615384615E-2</v>
      </c>
      <c r="P34" s="18">
        <v>12</v>
      </c>
      <c r="Q34" s="19">
        <f t="shared" si="26"/>
        <v>9.2307692307692316E-3</v>
      </c>
      <c r="R34" s="18">
        <v>37</v>
      </c>
      <c r="S34" s="19">
        <f t="shared" si="24"/>
        <v>2.8461538461538462E-2</v>
      </c>
      <c r="T34" s="12" t="s">
        <v>27</v>
      </c>
      <c r="U34" s="20" t="s">
        <v>27</v>
      </c>
    </row>
    <row r="35" spans="1:21" ht="90" x14ac:dyDescent="0.25">
      <c r="A35" s="14">
        <v>34</v>
      </c>
      <c r="B35" s="13">
        <v>35414</v>
      </c>
      <c r="C35" s="14" t="s">
        <v>2</v>
      </c>
      <c r="D35" s="15" t="s">
        <v>57</v>
      </c>
      <c r="E35" s="15" t="s">
        <v>58</v>
      </c>
      <c r="F35" s="16">
        <v>47417</v>
      </c>
      <c r="G35" s="16">
        <f t="shared" si="0"/>
        <v>15806</v>
      </c>
      <c r="H35" s="16">
        <f t="shared" si="27"/>
        <v>6339</v>
      </c>
      <c r="I35" s="17">
        <f t="shared" si="19"/>
        <v>0.1336862306767615</v>
      </c>
      <c r="J35" s="16">
        <f t="shared" si="20"/>
        <v>41078</v>
      </c>
      <c r="K35" s="17">
        <f t="shared" si="21"/>
        <v>0.86631376932323845</v>
      </c>
      <c r="L35" s="18">
        <v>5646</v>
      </c>
      <c r="M35" s="19">
        <f t="shared" si="22"/>
        <v>0.89067676289635589</v>
      </c>
      <c r="N35" s="18">
        <v>461</v>
      </c>
      <c r="O35" s="19">
        <f t="shared" si="23"/>
        <v>7.2724404480201926E-2</v>
      </c>
      <c r="P35" s="18">
        <v>116</v>
      </c>
      <c r="Q35" s="19">
        <f t="shared" si="26"/>
        <v>1.8299416311721092E-2</v>
      </c>
      <c r="R35" s="18">
        <v>116</v>
      </c>
      <c r="S35" s="19">
        <f t="shared" si="24"/>
        <v>1.8299416311721092E-2</v>
      </c>
      <c r="T35" s="12" t="s">
        <v>27</v>
      </c>
      <c r="U35" s="20" t="s">
        <v>27</v>
      </c>
    </row>
    <row r="36" spans="1:21" ht="120" x14ac:dyDescent="0.25">
      <c r="A36" s="14">
        <v>35</v>
      </c>
      <c r="B36" s="13">
        <v>35414</v>
      </c>
      <c r="C36" s="14" t="s">
        <v>2</v>
      </c>
      <c r="D36" s="15" t="s">
        <v>59</v>
      </c>
      <c r="E36" s="15" t="s">
        <v>58</v>
      </c>
      <c r="F36" s="16">
        <v>47417</v>
      </c>
      <c r="G36" s="16">
        <f t="shared" si="0"/>
        <v>15806</v>
      </c>
      <c r="H36" s="16">
        <f t="shared" si="27"/>
        <v>6323</v>
      </c>
      <c r="I36" s="17">
        <f t="shared" si="19"/>
        <v>0.13334879895396165</v>
      </c>
      <c r="J36" s="16">
        <f t="shared" si="20"/>
        <v>41094</v>
      </c>
      <c r="K36" s="17">
        <f t="shared" si="21"/>
        <v>0.86665120104603832</v>
      </c>
      <c r="L36" s="18">
        <v>5014</v>
      </c>
      <c r="M36" s="19">
        <f t="shared" si="22"/>
        <v>0.79297801676419422</v>
      </c>
      <c r="N36" s="18">
        <v>925</v>
      </c>
      <c r="O36" s="19">
        <f t="shared" si="23"/>
        <v>0.14629131741262058</v>
      </c>
      <c r="P36" s="18">
        <v>221</v>
      </c>
      <c r="Q36" s="19">
        <f t="shared" si="26"/>
        <v>3.495176340344773E-2</v>
      </c>
      <c r="R36" s="18">
        <v>163</v>
      </c>
      <c r="S36" s="19">
        <f t="shared" si="24"/>
        <v>2.5778902419737466E-2</v>
      </c>
      <c r="T36" s="12" t="s">
        <v>27</v>
      </c>
      <c r="U36" s="20" t="s">
        <v>27</v>
      </c>
    </row>
    <row r="37" spans="1:21" ht="135" x14ac:dyDescent="0.25">
      <c r="A37" s="14">
        <v>36</v>
      </c>
      <c r="B37" s="13">
        <v>35358</v>
      </c>
      <c r="C37" s="14" t="s">
        <v>2</v>
      </c>
      <c r="D37" s="15" t="s">
        <v>55</v>
      </c>
      <c r="E37" s="15" t="s">
        <v>56</v>
      </c>
      <c r="F37" s="16">
        <v>265</v>
      </c>
      <c r="G37" s="16">
        <f t="shared" si="0"/>
        <v>89</v>
      </c>
      <c r="H37" s="16">
        <f t="shared" si="27"/>
        <v>107</v>
      </c>
      <c r="I37" s="17">
        <f t="shared" si="19"/>
        <v>0.4037735849056604</v>
      </c>
      <c r="J37" s="16">
        <f t="shared" si="20"/>
        <v>158</v>
      </c>
      <c r="K37" s="17">
        <f t="shared" si="21"/>
        <v>0.5962264150943396</v>
      </c>
      <c r="L37" s="18">
        <v>71</v>
      </c>
      <c r="M37" s="19">
        <f t="shared" si="22"/>
        <v>0.66355140186915884</v>
      </c>
      <c r="N37" s="18">
        <v>28</v>
      </c>
      <c r="O37" s="19">
        <f t="shared" si="23"/>
        <v>0.26168224299065418</v>
      </c>
      <c r="P37" s="18">
        <v>1</v>
      </c>
      <c r="Q37" s="19">
        <f t="shared" si="26"/>
        <v>9.3457943925233638E-3</v>
      </c>
      <c r="R37" s="18">
        <v>7</v>
      </c>
      <c r="S37" s="19">
        <f t="shared" si="24"/>
        <v>6.5420560747663545E-2</v>
      </c>
      <c r="T37" s="12" t="s">
        <v>27</v>
      </c>
      <c r="U37" s="20" t="s">
        <v>27</v>
      </c>
    </row>
    <row r="38" spans="1:21" ht="45" x14ac:dyDescent="0.25">
      <c r="A38" s="14">
        <v>37</v>
      </c>
      <c r="B38" s="13">
        <v>35304</v>
      </c>
      <c r="C38" s="14" t="s">
        <v>2</v>
      </c>
      <c r="D38" s="15" t="s">
        <v>53</v>
      </c>
      <c r="E38" s="15" t="s">
        <v>54</v>
      </c>
      <c r="F38" s="16">
        <v>26449</v>
      </c>
      <c r="G38" s="16">
        <f t="shared" si="0"/>
        <v>8817</v>
      </c>
      <c r="H38" s="16">
        <f t="shared" si="27"/>
        <v>598</v>
      </c>
      <c r="I38" s="17">
        <f t="shared" si="19"/>
        <v>2.2609550455593784E-2</v>
      </c>
      <c r="J38" s="16">
        <f t="shared" si="20"/>
        <v>25851</v>
      </c>
      <c r="K38" s="17">
        <f t="shared" si="21"/>
        <v>0.97739044954440624</v>
      </c>
      <c r="L38" s="18">
        <v>566</v>
      </c>
      <c r="M38" s="19">
        <f t="shared" si="22"/>
        <v>0.94648829431438131</v>
      </c>
      <c r="N38" s="18">
        <v>4</v>
      </c>
      <c r="O38" s="19">
        <f t="shared" si="23"/>
        <v>6.688963210702341E-3</v>
      </c>
      <c r="P38" s="18">
        <v>1</v>
      </c>
      <c r="Q38" s="19">
        <f t="shared" si="26"/>
        <v>1.6722408026755853E-3</v>
      </c>
      <c r="R38" s="18">
        <v>27</v>
      </c>
      <c r="S38" s="19">
        <f t="shared" si="24"/>
        <v>4.51505016722408E-2</v>
      </c>
      <c r="T38" s="12" t="s">
        <v>27</v>
      </c>
      <c r="U38" s="20" t="s">
        <v>27</v>
      </c>
    </row>
    <row r="39" spans="1:21" ht="45" x14ac:dyDescent="0.25">
      <c r="A39" s="14">
        <v>38</v>
      </c>
      <c r="B39" s="13">
        <v>35001</v>
      </c>
      <c r="C39" s="14" t="s">
        <v>2</v>
      </c>
      <c r="D39" s="15" t="s">
        <v>50</v>
      </c>
      <c r="E39" s="15" t="s">
        <v>51</v>
      </c>
      <c r="F39" s="16">
        <v>147169</v>
      </c>
      <c r="G39" s="16">
        <f t="shared" si="0"/>
        <v>49057</v>
      </c>
      <c r="H39" s="16">
        <f t="shared" si="27"/>
        <v>25930</v>
      </c>
      <c r="I39" s="17">
        <f t="shared" si="19"/>
        <v>0.17619199695588064</v>
      </c>
      <c r="J39" s="16">
        <f t="shared" si="20"/>
        <v>121239</v>
      </c>
      <c r="K39" s="17">
        <f t="shared" si="21"/>
        <v>0.82380800304411939</v>
      </c>
      <c r="L39" s="18">
        <v>19201</v>
      </c>
      <c r="M39" s="19">
        <f t="shared" si="22"/>
        <v>0.74049363671423063</v>
      </c>
      <c r="N39" s="18">
        <v>875</v>
      </c>
      <c r="O39" s="19">
        <f t="shared" si="23"/>
        <v>3.3744697261858851E-2</v>
      </c>
      <c r="P39" s="18">
        <v>2430</v>
      </c>
      <c r="Q39" s="19">
        <f t="shared" si="26"/>
        <v>9.3713844967219434E-2</v>
      </c>
      <c r="R39" s="18">
        <v>3424</v>
      </c>
      <c r="S39" s="19">
        <f t="shared" si="24"/>
        <v>0.13204782105669108</v>
      </c>
      <c r="T39" s="12" t="s">
        <v>27</v>
      </c>
      <c r="U39" s="20" t="s">
        <v>27</v>
      </c>
    </row>
    <row r="40" spans="1:21" ht="135" x14ac:dyDescent="0.25">
      <c r="A40" s="14">
        <v>39</v>
      </c>
      <c r="B40" s="13">
        <v>35001</v>
      </c>
      <c r="C40" s="14" t="s">
        <v>2</v>
      </c>
      <c r="D40" s="15" t="s">
        <v>52</v>
      </c>
      <c r="E40" s="15" t="s">
        <v>51</v>
      </c>
      <c r="F40" s="16">
        <v>147169</v>
      </c>
      <c r="G40" s="16">
        <f t="shared" si="0"/>
        <v>49057</v>
      </c>
      <c r="H40" s="16">
        <f t="shared" si="27"/>
        <v>26342</v>
      </c>
      <c r="I40" s="17">
        <f t="shared" si="19"/>
        <v>0.17899149956852325</v>
      </c>
      <c r="J40" s="16">
        <f t="shared" si="20"/>
        <v>120827</v>
      </c>
      <c r="K40" s="17">
        <f t="shared" si="21"/>
        <v>0.82100850043147677</v>
      </c>
      <c r="L40" s="18">
        <v>18101</v>
      </c>
      <c r="M40" s="19">
        <f t="shared" si="22"/>
        <v>0.68715359501936069</v>
      </c>
      <c r="N40" s="18">
        <v>2131</v>
      </c>
      <c r="O40" s="19">
        <f t="shared" si="23"/>
        <v>8.089742616354112E-2</v>
      </c>
      <c r="P40" s="18">
        <v>2537</v>
      </c>
      <c r="Q40" s="19">
        <f t="shared" si="26"/>
        <v>9.6310075165135525E-2</v>
      </c>
      <c r="R40" s="18">
        <v>3573</v>
      </c>
      <c r="S40" s="19">
        <f t="shared" si="24"/>
        <v>0.13563890365196266</v>
      </c>
      <c r="T40" s="12" t="s">
        <v>27</v>
      </c>
      <c r="U40" s="20" t="s">
        <v>27</v>
      </c>
    </row>
    <row r="41" spans="1:21" ht="45" x14ac:dyDescent="0.25">
      <c r="A41" s="14">
        <v>40</v>
      </c>
      <c r="B41" s="13">
        <v>34938</v>
      </c>
      <c r="C41" s="14" t="s">
        <v>2</v>
      </c>
      <c r="D41" s="15" t="s">
        <v>48</v>
      </c>
      <c r="E41" s="15" t="s">
        <v>49</v>
      </c>
      <c r="F41" s="16">
        <v>33075</v>
      </c>
      <c r="G41" s="16">
        <f>ROUNDUP(F41/3,0)</f>
        <v>11025</v>
      </c>
      <c r="H41" s="16">
        <f t="shared" si="27"/>
        <v>10570</v>
      </c>
      <c r="I41" s="17">
        <f t="shared" si="19"/>
        <v>0.31957671957671957</v>
      </c>
      <c r="J41" s="16">
        <f t="shared" si="20"/>
        <v>22505</v>
      </c>
      <c r="K41" s="17">
        <f t="shared" si="21"/>
        <v>0.68042328042328037</v>
      </c>
      <c r="L41" s="18">
        <v>10460</v>
      </c>
      <c r="M41" s="19">
        <f t="shared" si="22"/>
        <v>0.98959318826868492</v>
      </c>
      <c r="N41" s="18">
        <v>42</v>
      </c>
      <c r="O41" s="19">
        <f t="shared" si="23"/>
        <v>3.9735099337748344E-3</v>
      </c>
      <c r="P41" s="18">
        <v>17</v>
      </c>
      <c r="Q41" s="19">
        <f t="shared" si="26"/>
        <v>1.608325449385052E-3</v>
      </c>
      <c r="R41" s="18">
        <v>51</v>
      </c>
      <c r="S41" s="19">
        <f t="shared" si="24"/>
        <v>4.8249763481551565E-3</v>
      </c>
      <c r="T41" s="12" t="s">
        <v>27</v>
      </c>
      <c r="U41" s="20" t="s">
        <v>27</v>
      </c>
    </row>
  </sheetData>
  <autoFilter ref="A1:U41">
    <sortState ref="A2:T36">
      <sortCondition descending="1" ref="B1:B34"/>
    </sortState>
  </autoFilter>
  <sortState ref="A2:T36">
    <sortCondition ref="B2:B36"/>
    <sortCondition ref="E2:E36"/>
  </sortState>
  <printOptions horizontalCentered="1"/>
  <pageMargins left="0.39370078740157483" right="0.39370078740157483" top="1.4479166666666667" bottom="0.39370078740157483" header="0" footer="0"/>
  <pageSetup paperSize="119" scale="65" orientation="landscape" r:id="rId1"/>
  <headerFooter>
    <oddHeader>&amp;L&amp;G&amp;C&amp;"-,Negrita"
HISTORICOS MECANISMOS DE PARTICIPACIÓN CIUDADANA
CONSULTAS POPULARES
ÁREAS METROPOLITANAS&amp;R&amp;"-,Negrita"
Página &amp;P de &amp;N</oddHeader>
    <oddFooter>&amp;L&amp;"-,Negrita"&amp;10Elaboró: Oscar Eduardo Munar Flórez&amp;C&amp;"-,Negrita"&amp;10Registraduría Delegada en lo Electoral&amp;R&amp;"-,Negrita"&amp;10&amp;D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HISTÓRICO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Munar Florez</dc:creator>
  <cp:lastModifiedBy>Ruth Marisol Martínez García</cp:lastModifiedBy>
  <cp:lastPrinted>2016-07-28T16:34:21Z</cp:lastPrinted>
  <dcterms:created xsi:type="dcterms:W3CDTF">2016-07-28T15:14:52Z</dcterms:created>
  <dcterms:modified xsi:type="dcterms:W3CDTF">2017-08-25T14:57:33Z</dcterms:modified>
</cp:coreProperties>
</file>